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Student Financial Services\Budgets-COA\26-27 Budgets\"/>
    </mc:Choice>
  </mc:AlternateContent>
  <xr:revisionPtr revIDLastSave="0" documentId="13_ncr:1_{B1077749-BFC0-4DA4-806D-F4C0E0E84363}" xr6:coauthVersionLast="47" xr6:coauthVersionMax="47" xr10:uidLastSave="{00000000-0000-0000-0000-000000000000}"/>
  <bookViews>
    <workbookView xWindow="-120" yWindow="-120" windowWidth="29040" windowHeight="15720" firstSheet="3" activeTab="4" xr2:uid="{00000000-000D-0000-FFFF-FFFF00000000}"/>
  </bookViews>
  <sheets>
    <sheet name="CON Grad Level On&amp;Off Campus" sheetId="51" r:id="rId1"/>
    <sheet name="CON Grad Level With Parent" sheetId="52" r:id="rId2"/>
    <sheet name="CHP Grad Level On&amp;Off Campus" sheetId="49" r:id="rId3"/>
    <sheet name="CHP Grad Level With Parent" sheetId="50" r:id="rId4"/>
    <sheet name="COPH-On&amp;Off Campus" sheetId="12" r:id="rId5"/>
    <sheet name="COPH-With Parent Budget" sheetId="2" r:id="rId6"/>
    <sheet name="COPH-100% Online On&amp;Off Budg. " sheetId="55" r:id="rId7"/>
    <sheet name="COPH-100% Online W-Parent Budg." sheetId="56" r:id="rId8"/>
    <sheet name="Grad School-On&amp;Off Campus" sheetId="53" r:id="rId9"/>
    <sheet name="Grad School-WParent" sheetId="54" r:id="rId10"/>
    <sheet name="Grad School-100% Online On&amp;Off" sheetId="57" r:id="rId11"/>
    <sheet name="Grad School-100% OnlineWParent" sheetId="58" r:id="rId12"/>
    <sheet name="Phy Thearp-On&amp;Off Campus Budget" sheetId="7" r:id="rId13"/>
    <sheet name="PT FEES" sheetId="29" state="hidden" r:id="rId14"/>
    <sheet name="Phy Therapy-With Parent Budget" sheetId="9" r:id="rId15"/>
    <sheet name="COP Fees" sheetId="26" state="hidden" r:id="rId16"/>
    <sheet name="DNP-CRNA-On&amp;Off Campus Budget" sheetId="48" r:id="rId17"/>
    <sheet name="DNP-CRNA-Living w Parent Budget" sheetId="33" r:id="rId18"/>
    <sheet name="ResCareMS-On&amp;Off Campus" sheetId="47" r:id="rId19"/>
    <sheet name="ResCareMS-Living wParent Budget" sheetId="25" r:id="rId20"/>
    <sheet name="Avg fees" sheetId="38" state="hidden" r:id="rId21"/>
    <sheet name="Fees" sheetId="27" state="hidden" r:id="rId22"/>
    <sheet name="UG - Averages" sheetId="6" state="hidden" r:id="rId23"/>
    <sheet name="Grad - Averages" sheetId="17" state="hidden" r:id="rId24"/>
    <sheet name="CHP Lab Fees" sheetId="16" state="hidden" r:id="rId25"/>
    <sheet name="Loan Fees" sheetId="30" state="hidden" r:id="rId2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4" i="12" l="1"/>
  <c r="C64" i="12"/>
  <c r="D49" i="12"/>
  <c r="D32" i="12"/>
  <c r="C49" i="12"/>
  <c r="C32" i="12"/>
  <c r="D49" i="53"/>
  <c r="D56" i="57"/>
  <c r="C32" i="53"/>
  <c r="D65" i="50"/>
  <c r="C65" i="50"/>
  <c r="D50" i="50"/>
  <c r="C50" i="50"/>
  <c r="D33" i="50"/>
  <c r="C33" i="50"/>
  <c r="D65" i="49"/>
  <c r="C65" i="49"/>
  <c r="D50" i="49"/>
  <c r="C50" i="49"/>
  <c r="D33" i="49"/>
  <c r="C33" i="49"/>
  <c r="C57" i="55"/>
  <c r="C65" i="52"/>
  <c r="C50" i="52"/>
  <c r="C33" i="52"/>
  <c r="C65" i="51"/>
  <c r="C50" i="51"/>
  <c r="C33" i="51"/>
  <c r="C51" i="51" l="1"/>
  <c r="D156" i="9"/>
  <c r="D134" i="9"/>
  <c r="D107" i="9"/>
  <c r="D86" i="9"/>
  <c r="D60" i="9"/>
  <c r="D39" i="9"/>
  <c r="D156" i="7"/>
  <c r="D134" i="7"/>
  <c r="D107" i="7"/>
  <c r="D86" i="7"/>
  <c r="D60" i="7"/>
  <c r="D39" i="7"/>
  <c r="C38" i="48"/>
  <c r="D109" i="9" l="1"/>
  <c r="D158" i="7"/>
  <c r="D109" i="7"/>
  <c r="D158" i="9"/>
  <c r="D62" i="9"/>
  <c r="D62" i="7"/>
  <c r="D56" i="58"/>
  <c r="C56" i="58"/>
  <c r="D42" i="58"/>
  <c r="C42" i="58"/>
  <c r="D28" i="58"/>
  <c r="C28" i="58"/>
  <c r="C56" i="57"/>
  <c r="D42" i="57"/>
  <c r="C42" i="57"/>
  <c r="D28" i="57"/>
  <c r="C28" i="57"/>
  <c r="C28" i="56"/>
  <c r="D56" i="56"/>
  <c r="C56" i="56"/>
  <c r="D42" i="56"/>
  <c r="C42" i="56"/>
  <c r="D28" i="56"/>
  <c r="D58" i="58" l="1"/>
  <c r="D43" i="58"/>
  <c r="C43" i="58"/>
  <c r="C58" i="58"/>
  <c r="D43" i="57"/>
  <c r="C43" i="57"/>
  <c r="C58" i="57"/>
  <c r="D58" i="57"/>
  <c r="C43" i="56"/>
  <c r="D43" i="56"/>
  <c r="D58" i="56"/>
  <c r="C58" i="56"/>
  <c r="D57" i="55" l="1"/>
  <c r="D43" i="55"/>
  <c r="C43" i="55"/>
  <c r="D29" i="55"/>
  <c r="C29" i="55"/>
  <c r="C59" i="55" l="1"/>
  <c r="D59" i="55"/>
  <c r="C44" i="55"/>
  <c r="D44" i="55"/>
  <c r="D64" i="54"/>
  <c r="C64" i="54"/>
  <c r="D49" i="54"/>
  <c r="C49" i="54"/>
  <c r="D32" i="54"/>
  <c r="C32" i="54"/>
  <c r="D64" i="53"/>
  <c r="C64" i="53"/>
  <c r="C49" i="53"/>
  <c r="D32" i="53"/>
  <c r="D64" i="2"/>
  <c r="C64" i="2"/>
  <c r="D49" i="2"/>
  <c r="C49" i="2"/>
  <c r="D32" i="2"/>
  <c r="C32" i="2"/>
  <c r="C66" i="54" l="1"/>
  <c r="D50" i="54"/>
  <c r="D66" i="54"/>
  <c r="D50" i="53"/>
  <c r="C50" i="53"/>
  <c r="D66" i="53"/>
  <c r="C50" i="54"/>
  <c r="C66" i="53"/>
  <c r="C66" i="2"/>
  <c r="D66" i="2"/>
  <c r="C50" i="2"/>
  <c r="D50" i="2"/>
  <c r="D115" i="47" l="1"/>
  <c r="C115" i="47"/>
  <c r="D95" i="47"/>
  <c r="C95" i="47"/>
  <c r="D71" i="47"/>
  <c r="C71" i="47"/>
  <c r="D55" i="47"/>
  <c r="C55" i="47"/>
  <c r="D35" i="47"/>
  <c r="C35" i="47"/>
  <c r="D65" i="52"/>
  <c r="D50" i="52"/>
  <c r="D33" i="52"/>
  <c r="D65" i="51"/>
  <c r="D50" i="51"/>
  <c r="D33" i="51"/>
  <c r="C67" i="51"/>
  <c r="D116" i="47" l="1"/>
  <c r="D72" i="47"/>
  <c r="D51" i="50"/>
  <c r="C67" i="49"/>
  <c r="D51" i="49"/>
  <c r="C51" i="49"/>
  <c r="C116" i="47"/>
  <c r="C72" i="47"/>
  <c r="D56" i="47"/>
  <c r="C56" i="47"/>
  <c r="D67" i="52"/>
  <c r="C67" i="52"/>
  <c r="C51" i="52"/>
  <c r="D51" i="52"/>
  <c r="D51" i="51"/>
  <c r="D67" i="51"/>
  <c r="C67" i="50"/>
  <c r="D67" i="50"/>
  <c r="C51" i="50"/>
  <c r="D67" i="49"/>
  <c r="C156" i="7" l="1"/>
  <c r="C134" i="7"/>
  <c r="C107" i="7"/>
  <c r="C86" i="7"/>
  <c r="C60" i="7"/>
  <c r="C39" i="7"/>
  <c r="C158" i="7" l="1"/>
  <c r="C109" i="7"/>
  <c r="C62" i="7"/>
  <c r="D201" i="48" l="1"/>
  <c r="C201" i="48"/>
  <c r="D185" i="48"/>
  <c r="C185" i="48"/>
  <c r="D164" i="48"/>
  <c r="C164" i="48"/>
  <c r="D137" i="48"/>
  <c r="C137" i="48"/>
  <c r="D122" i="48"/>
  <c r="C122" i="48"/>
  <c r="D101" i="48"/>
  <c r="C101" i="48"/>
  <c r="D74" i="48"/>
  <c r="C74" i="48"/>
  <c r="D59" i="48"/>
  <c r="C59" i="48"/>
  <c r="D38" i="48"/>
  <c r="D204" i="33"/>
  <c r="D188" i="33"/>
  <c r="D167" i="33"/>
  <c r="D139" i="33"/>
  <c r="D124" i="33"/>
  <c r="D103" i="33"/>
  <c r="D74" i="33"/>
  <c r="D59" i="33"/>
  <c r="D38" i="33"/>
  <c r="C38" i="33"/>
  <c r="D115" i="25"/>
  <c r="D95" i="25"/>
  <c r="D71" i="25"/>
  <c r="D55" i="25"/>
  <c r="D35" i="25"/>
  <c r="C35" i="25"/>
  <c r="C115" i="25"/>
  <c r="D186" i="48" l="1"/>
  <c r="D141" i="33"/>
  <c r="D116" i="25"/>
  <c r="D56" i="25"/>
  <c r="D76" i="33"/>
  <c r="D205" i="33"/>
  <c r="D72" i="25"/>
  <c r="D125" i="33"/>
  <c r="D189" i="33"/>
  <c r="D60" i="33"/>
  <c r="D123" i="48"/>
  <c r="D76" i="48"/>
  <c r="D202" i="48"/>
  <c r="C202" i="48"/>
  <c r="C186" i="48"/>
  <c r="C123" i="48"/>
  <c r="D139" i="48"/>
  <c r="C139" i="48"/>
  <c r="C60" i="48"/>
  <c r="C76" i="48"/>
  <c r="D60" i="48"/>
  <c r="C95" i="25" l="1"/>
  <c r="C116" i="25" s="1"/>
  <c r="C71" i="25" l="1"/>
  <c r="C55" i="25"/>
  <c r="C72" i="25" l="1"/>
  <c r="C56" i="25"/>
  <c r="C156" i="9" l="1"/>
  <c r="C134" i="9"/>
  <c r="C107" i="9"/>
  <c r="C86" i="9"/>
  <c r="C60" i="9"/>
  <c r="C39" i="9"/>
  <c r="C158" i="9" l="1"/>
  <c r="C62" i="9"/>
  <c r="C109" i="9"/>
  <c r="C204" i="33" l="1"/>
  <c r="C188" i="33"/>
  <c r="C167" i="33"/>
  <c r="C139" i="33"/>
  <c r="C124" i="33"/>
  <c r="C103" i="33"/>
  <c r="C74" i="33"/>
  <c r="C59" i="33"/>
  <c r="C141" i="33" l="1"/>
  <c r="C189" i="33"/>
  <c r="C205" i="33"/>
  <c r="C125" i="33"/>
  <c r="C76" i="33"/>
  <c r="C60" i="33"/>
  <c r="G96" i="27" l="1"/>
  <c r="F96" i="27"/>
  <c r="E96" i="27"/>
  <c r="A96" i="27" l="1"/>
  <c r="B96" i="27"/>
  <c r="C96" i="27"/>
  <c r="D96" i="27"/>
  <c r="C81" i="27"/>
  <c r="A81" i="27"/>
  <c r="B81" i="27"/>
  <c r="B53" i="27"/>
  <c r="A68" i="27"/>
  <c r="B68" i="27"/>
  <c r="C68" i="27"/>
  <c r="D68" i="27"/>
  <c r="E68" i="27"/>
  <c r="F68" i="27"/>
  <c r="A53" i="27"/>
  <c r="A43" i="27"/>
  <c r="B43" i="27"/>
  <c r="C43" i="27"/>
  <c r="D43" i="27"/>
  <c r="E43" i="27"/>
  <c r="F43" i="27"/>
  <c r="G43" i="27"/>
  <c r="H43" i="27"/>
  <c r="C50" i="12" l="1"/>
  <c r="C66" i="12"/>
  <c r="C18" i="30"/>
  <c r="E18" i="30" s="1"/>
  <c r="C17" i="30"/>
  <c r="E17" i="30" s="1"/>
  <c r="C16" i="30"/>
  <c r="E16" i="30" s="1"/>
  <c r="C24" i="30"/>
  <c r="E24" i="30" s="1"/>
  <c r="C23" i="30"/>
  <c r="E23" i="30" s="1"/>
  <c r="C22" i="30"/>
  <c r="E22" i="30" s="1"/>
  <c r="C21" i="30"/>
  <c r="E21" i="30" s="1"/>
  <c r="C14" i="30"/>
  <c r="E14" i="30" s="1"/>
  <c r="C13" i="30"/>
  <c r="E13" i="30" s="1"/>
  <c r="C11" i="30"/>
  <c r="E11" i="30" s="1"/>
  <c r="C10" i="30"/>
  <c r="E10" i="30" s="1"/>
  <c r="C9" i="30"/>
  <c r="E9" i="30" s="1"/>
  <c r="C8" i="30"/>
  <c r="E8" i="30" s="1"/>
  <c r="C6" i="30"/>
  <c r="E6" i="30" s="1"/>
  <c r="C5" i="30"/>
  <c r="E5" i="30" s="1"/>
  <c r="C4" i="30"/>
  <c r="E4" i="30" s="1"/>
  <c r="C3" i="30"/>
  <c r="E3" i="30" s="1"/>
  <c r="H30" i="27" l="1"/>
  <c r="G30" i="27"/>
  <c r="F30" i="27"/>
  <c r="E30" i="27"/>
  <c r="D30" i="27"/>
  <c r="C30" i="27"/>
  <c r="B30" i="27"/>
  <c r="A30" i="27"/>
  <c r="D19" i="6" l="1"/>
  <c r="D38" i="6"/>
  <c r="D37" i="6"/>
  <c r="D18" i="6"/>
  <c r="H11" i="29" l="1"/>
  <c r="I11" i="29"/>
  <c r="J11" i="29"/>
  <c r="K11" i="29"/>
  <c r="L11" i="29"/>
  <c r="M11" i="29"/>
  <c r="A11" i="29"/>
  <c r="B11" i="29"/>
  <c r="C11" i="29"/>
  <c r="D11" i="29"/>
  <c r="E11" i="29"/>
  <c r="F11" i="29"/>
  <c r="A12" i="27" l="1"/>
  <c r="B12" i="27"/>
  <c r="C12" i="27"/>
  <c r="D12" i="27"/>
  <c r="E12" i="27"/>
  <c r="F12" i="27"/>
  <c r="G12" i="27"/>
  <c r="J15" i="26"/>
  <c r="K15" i="26"/>
  <c r="L15" i="26"/>
  <c r="M15" i="26"/>
  <c r="N15" i="26"/>
  <c r="O15" i="26"/>
  <c r="P15" i="26"/>
  <c r="Q15" i="26"/>
  <c r="A15" i="26" l="1"/>
  <c r="B15" i="26"/>
  <c r="C15" i="26"/>
  <c r="D15" i="26"/>
  <c r="E15" i="26"/>
  <c r="F15" i="26"/>
  <c r="G15" i="26"/>
  <c r="H15" i="26"/>
  <c r="C11" i="17" l="1"/>
  <c r="D11" i="17" s="1"/>
  <c r="E6" i="16" l="1"/>
  <c r="F6" i="16" s="1"/>
  <c r="F45" i="17"/>
  <c r="F46" i="17" s="1"/>
  <c r="G46" i="17" s="1"/>
  <c r="D50" i="12" l="1"/>
  <c r="D66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Lane, Candace E</author>
  </authors>
  <commentList>
    <comment ref="A8" authorId="0" shapeId="0" xr:uid="{00000000-0006-0000-0D00-000001000000}">
      <text>
        <r>
          <rPr>
            <b/>
            <sz val="9"/>
            <color indexed="81"/>
            <rFont val="Tahoma"/>
            <family val="2"/>
          </rPr>
          <t>Lane, Candace E:</t>
        </r>
        <r>
          <rPr>
            <sz val="9"/>
            <color indexed="81"/>
            <rFont val="Tahoma"/>
            <family val="2"/>
          </rPr>
          <t xml:space="preserve">
$37/year. Fee split fall/spring; rounded up-do not process cents in fa.</t>
        </r>
      </text>
    </comment>
    <comment ref="B8" authorId="0" shapeId="0" xr:uid="{00000000-0006-0000-0D00-000002000000}">
      <text>
        <r>
          <rPr>
            <b/>
            <sz val="9"/>
            <color indexed="81"/>
            <rFont val="Tahoma"/>
            <family val="2"/>
          </rPr>
          <t>Lane, Candace E:</t>
        </r>
        <r>
          <rPr>
            <sz val="9"/>
            <color indexed="81"/>
            <rFont val="Tahoma"/>
            <family val="2"/>
          </rPr>
          <t xml:space="preserve">
$37/year. Fee split fall/spring; rounded up-do not process cents in fa.</t>
        </r>
      </text>
    </comment>
    <comment ref="C8" authorId="0" shapeId="0" xr:uid="{00000000-0006-0000-0D00-000003000000}">
      <text>
        <r>
          <rPr>
            <b/>
            <sz val="9"/>
            <color indexed="81"/>
            <rFont val="Tahoma"/>
            <family val="2"/>
          </rPr>
          <t>Lane, Candace E:</t>
        </r>
        <r>
          <rPr>
            <sz val="9"/>
            <color indexed="81"/>
            <rFont val="Tahoma"/>
            <family val="2"/>
          </rPr>
          <t xml:space="preserve">
$37/year. Fee split fall/spring; rounded up-do not process cents in fa.</t>
        </r>
      </text>
    </comment>
    <comment ref="D8" authorId="0" shapeId="0" xr:uid="{00000000-0006-0000-0D00-000004000000}">
      <text>
        <r>
          <rPr>
            <b/>
            <sz val="9"/>
            <color indexed="81"/>
            <rFont val="Tahoma"/>
            <family val="2"/>
          </rPr>
          <t>Lane, Candace E:</t>
        </r>
        <r>
          <rPr>
            <sz val="9"/>
            <color indexed="81"/>
            <rFont val="Tahoma"/>
            <family val="2"/>
          </rPr>
          <t xml:space="preserve">
$37/year. Fee split fall/spring; rounded up-do not process cents in fa.</t>
        </r>
      </text>
    </comment>
    <comment ref="E8" authorId="0" shapeId="0" xr:uid="{00000000-0006-0000-0D00-000005000000}">
      <text>
        <r>
          <rPr>
            <b/>
            <sz val="9"/>
            <color indexed="81"/>
            <rFont val="Tahoma"/>
            <family val="2"/>
          </rPr>
          <t>Lane, Candace E:</t>
        </r>
        <r>
          <rPr>
            <sz val="9"/>
            <color indexed="81"/>
            <rFont val="Tahoma"/>
            <family val="2"/>
          </rPr>
          <t xml:space="preserve">
$37/year. Fee split fall/spring; rounded up-do not process cents in fa.</t>
        </r>
      </text>
    </comment>
    <comment ref="F8" authorId="0" shapeId="0" xr:uid="{00000000-0006-0000-0D00-000006000000}">
      <text>
        <r>
          <rPr>
            <b/>
            <sz val="9"/>
            <color indexed="81"/>
            <rFont val="Tahoma"/>
            <family val="2"/>
          </rPr>
          <t>Lane, Candace E:</t>
        </r>
        <r>
          <rPr>
            <sz val="9"/>
            <color indexed="81"/>
            <rFont val="Tahoma"/>
            <family val="2"/>
          </rPr>
          <t xml:space="preserve">
$37/year. Fee split fall/spring; rounded up-do not process cents in fa.</t>
        </r>
      </text>
    </comment>
    <comment ref="H8" authorId="0" shapeId="0" xr:uid="{00000000-0006-0000-0D00-000007000000}">
      <text>
        <r>
          <rPr>
            <b/>
            <sz val="9"/>
            <color indexed="81"/>
            <rFont val="Tahoma"/>
            <family val="2"/>
          </rPr>
          <t>Lane, Candace E:</t>
        </r>
        <r>
          <rPr>
            <sz val="9"/>
            <color indexed="81"/>
            <rFont val="Tahoma"/>
            <family val="2"/>
          </rPr>
          <t xml:space="preserve">
$37/year. Fee split fall/spring; rounded up-do not process cents in fa.</t>
        </r>
      </text>
    </comment>
    <comment ref="I8" authorId="0" shapeId="0" xr:uid="{00000000-0006-0000-0D00-000008000000}">
      <text>
        <r>
          <rPr>
            <b/>
            <sz val="9"/>
            <color indexed="81"/>
            <rFont val="Tahoma"/>
            <family val="2"/>
          </rPr>
          <t>Lane, Candace E:</t>
        </r>
        <r>
          <rPr>
            <sz val="9"/>
            <color indexed="81"/>
            <rFont val="Tahoma"/>
            <family val="2"/>
          </rPr>
          <t xml:space="preserve">
$37/year. Fee split fall/spring; rounded up-do not process cents in fa.</t>
        </r>
      </text>
    </comment>
    <comment ref="J8" authorId="0" shapeId="0" xr:uid="{00000000-0006-0000-0D00-000009000000}">
      <text>
        <r>
          <rPr>
            <b/>
            <sz val="9"/>
            <color indexed="81"/>
            <rFont val="Tahoma"/>
            <family val="2"/>
          </rPr>
          <t>Lane, Candace E:</t>
        </r>
        <r>
          <rPr>
            <sz val="9"/>
            <color indexed="81"/>
            <rFont val="Tahoma"/>
            <family val="2"/>
          </rPr>
          <t xml:space="preserve">
$37/year. Fee split fall/spring; rounded up-do not process cents in fa.</t>
        </r>
      </text>
    </comment>
    <comment ref="K8" authorId="0" shapeId="0" xr:uid="{00000000-0006-0000-0D00-00000A000000}">
      <text>
        <r>
          <rPr>
            <b/>
            <sz val="9"/>
            <color indexed="81"/>
            <rFont val="Tahoma"/>
            <family val="2"/>
          </rPr>
          <t>Lane, Candace E:</t>
        </r>
        <r>
          <rPr>
            <sz val="9"/>
            <color indexed="81"/>
            <rFont val="Tahoma"/>
            <family val="2"/>
          </rPr>
          <t xml:space="preserve">
$37/year. Fee split fall/spring; rounded up-do not process cents in fa.</t>
        </r>
      </text>
    </comment>
    <comment ref="L8" authorId="0" shapeId="0" xr:uid="{00000000-0006-0000-0D00-00000B000000}">
      <text>
        <r>
          <rPr>
            <b/>
            <sz val="9"/>
            <color indexed="81"/>
            <rFont val="Tahoma"/>
            <family val="2"/>
          </rPr>
          <t>Lane, Candace E:</t>
        </r>
        <r>
          <rPr>
            <sz val="9"/>
            <color indexed="81"/>
            <rFont val="Tahoma"/>
            <family val="2"/>
          </rPr>
          <t xml:space="preserve">
$37/year. Fee split fall/spring; rounded up-do not process cents in fa.</t>
        </r>
      </text>
    </comment>
    <comment ref="M8" authorId="0" shapeId="0" xr:uid="{00000000-0006-0000-0D00-00000C000000}">
      <text>
        <r>
          <rPr>
            <b/>
            <sz val="9"/>
            <color indexed="81"/>
            <rFont val="Tahoma"/>
            <family val="2"/>
          </rPr>
          <t>Lane, Candace E:</t>
        </r>
        <r>
          <rPr>
            <sz val="9"/>
            <color indexed="81"/>
            <rFont val="Tahoma"/>
            <family val="2"/>
          </rPr>
          <t xml:space="preserve">
$37/year. Fee split fall/spring; rounded up-do not process cents in fa.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Lane, Candace E</author>
  </authors>
  <commentList>
    <comment ref="K9" authorId="0" shapeId="0" xr:uid="{00000000-0006-0000-1600-000001000000}">
      <text>
        <r>
          <rPr>
            <b/>
            <sz val="9"/>
            <color indexed="81"/>
            <rFont val="Tahoma"/>
            <family val="2"/>
          </rPr>
          <t>Lane, Candace E:</t>
        </r>
        <r>
          <rPr>
            <sz val="9"/>
            <color indexed="81"/>
            <rFont val="Tahoma"/>
            <family val="2"/>
          </rPr>
          <t xml:space="preserve">
Not included in budgets-not required for degree</t>
        </r>
      </text>
    </comment>
    <comment ref="K10" authorId="0" shapeId="0" xr:uid="{00000000-0006-0000-1600-000002000000}">
      <text>
        <r>
          <rPr>
            <b/>
            <sz val="9"/>
            <color indexed="81"/>
            <rFont val="Tahoma"/>
            <family val="2"/>
          </rPr>
          <t>Lane, Candace E:</t>
        </r>
        <r>
          <rPr>
            <sz val="9"/>
            <color indexed="81"/>
            <rFont val="Tahoma"/>
            <family val="2"/>
          </rPr>
          <t xml:space="preserve">
Not included in budgets-not required for degree</t>
        </r>
      </text>
    </comment>
    <comment ref="K11" authorId="0" shapeId="0" xr:uid="{00000000-0006-0000-1600-000003000000}">
      <text>
        <r>
          <rPr>
            <b/>
            <sz val="9"/>
            <color indexed="81"/>
            <rFont val="Tahoma"/>
            <family val="2"/>
          </rPr>
          <t>Lane, Candace E:</t>
        </r>
        <r>
          <rPr>
            <sz val="9"/>
            <color indexed="81"/>
            <rFont val="Tahoma"/>
            <family val="2"/>
          </rPr>
          <t xml:space="preserve">
Not included in budgets-not required for degree</t>
        </r>
      </text>
    </comment>
    <comment ref="K12" authorId="0" shapeId="0" xr:uid="{00000000-0006-0000-1600-000004000000}">
      <text>
        <r>
          <rPr>
            <b/>
            <sz val="9"/>
            <color indexed="81"/>
            <rFont val="Tahoma"/>
            <family val="2"/>
          </rPr>
          <t>Lane, Candace E:</t>
        </r>
        <r>
          <rPr>
            <sz val="9"/>
            <color indexed="81"/>
            <rFont val="Tahoma"/>
            <family val="2"/>
          </rPr>
          <t xml:space="preserve">
Not included in budgets-not required for degree</t>
        </r>
      </text>
    </comment>
  </commentList>
</comments>
</file>

<file path=xl/sharedStrings.xml><?xml version="1.0" encoding="utf-8"?>
<sst xmlns="http://schemas.openxmlformats.org/spreadsheetml/2006/main" count="3483" uniqueCount="462">
  <si>
    <t>Tuition</t>
  </si>
  <si>
    <t>Fees</t>
  </si>
  <si>
    <t>Books</t>
  </si>
  <si>
    <t>Fall</t>
  </si>
  <si>
    <t>Spring</t>
  </si>
  <si>
    <t>Misc</t>
  </si>
  <si>
    <t>Personal</t>
  </si>
  <si>
    <t>Loan Fees</t>
  </si>
  <si>
    <t>Average Cost Summer</t>
  </si>
  <si>
    <t>Transportation</t>
  </si>
  <si>
    <t>LTHT</t>
  </si>
  <si>
    <t>3 Month Room Cost</t>
  </si>
  <si>
    <t>3 Month Personal Cost</t>
  </si>
  <si>
    <t>3 Month Misc Cost</t>
  </si>
  <si>
    <t>3 Month Transportation</t>
  </si>
  <si>
    <t>Technology Fee</t>
  </si>
  <si>
    <t>Student Health Fee</t>
  </si>
  <si>
    <t>Student Transportation Fee</t>
  </si>
  <si>
    <t>Student Activity Fee</t>
  </si>
  <si>
    <t>Standard</t>
  </si>
  <si>
    <t>Summer Total</t>
  </si>
  <si>
    <t>Health Insurance</t>
  </si>
  <si>
    <t>1/2 Split</t>
  </si>
  <si>
    <t>9 Month Personal 1/2 Split</t>
  </si>
  <si>
    <t>9 Month Misc. 1/2 Split</t>
  </si>
  <si>
    <t>9 Month 1/2 Split</t>
  </si>
  <si>
    <t>9 Month Transportation 1/2 Split</t>
  </si>
  <si>
    <t>Fall Total</t>
  </si>
  <si>
    <t>Spring Total</t>
  </si>
  <si>
    <t>Average Cost Fall/Spring</t>
  </si>
  <si>
    <t>Graduation Fee</t>
  </si>
  <si>
    <t>CON</t>
  </si>
  <si>
    <t>BSN Junior</t>
  </si>
  <si>
    <t>BSN Senior</t>
  </si>
  <si>
    <t>RN-BSN &amp; RN-Masters</t>
  </si>
  <si>
    <t>CHP</t>
  </si>
  <si>
    <t>Basic Unsub Grad Level 1/2 Split</t>
  </si>
  <si>
    <t>With Parent Budget</t>
  </si>
  <si>
    <t>Graduate Level 06 or higher</t>
  </si>
  <si>
    <t>With Parent</t>
  </si>
  <si>
    <t>12 Month 1/2 Split</t>
  </si>
  <si>
    <t>12 Month Misc. 1/2 Split</t>
  </si>
  <si>
    <t>12 Month Personal 1/2 Split</t>
  </si>
  <si>
    <t>12 Month Transportation 1/2 Split</t>
  </si>
  <si>
    <t>Fall/Spring</t>
  </si>
  <si>
    <t>Summer</t>
  </si>
  <si>
    <t>COPH</t>
  </si>
  <si>
    <t>Fall Term</t>
  </si>
  <si>
    <t>Lab Fee</t>
  </si>
  <si>
    <t>CHP LAB FEES</t>
  </si>
  <si>
    <t>Summer Trailer</t>
  </si>
  <si>
    <t>Graduate School</t>
  </si>
  <si>
    <t>Clinical Nutrition</t>
  </si>
  <si>
    <t>Biochemistry &amp; Molecular Biology</t>
  </si>
  <si>
    <t>Bioinformatics</t>
  </si>
  <si>
    <t>Cellular Physiology &amp; Molecular Biophysics</t>
  </si>
  <si>
    <t>Comm. Science &amp; Disorders PhD</t>
  </si>
  <si>
    <t>Health Systems &amp; Services Research</t>
  </si>
  <si>
    <t>Interdisciplinary Biomedical Sciences</t>
  </si>
  <si>
    <t>Interdisciplinary Toxicology</t>
  </si>
  <si>
    <t>Microbiology &amp; Immunology</t>
  </si>
  <si>
    <t>Neurobiology &amp; Developmental Sciences</t>
  </si>
  <si>
    <t>Nursing Science</t>
  </si>
  <si>
    <t>Occupational &amp; Environmental Health</t>
  </si>
  <si>
    <t>Pharmaceutical Sciences</t>
  </si>
  <si>
    <t>Pharmacology</t>
  </si>
  <si>
    <t>Nursing NSMc</t>
  </si>
  <si>
    <t>DNP</t>
  </si>
  <si>
    <t>Epidemiology</t>
  </si>
  <si>
    <t>Pharmaceutical Evaluation &amp; Policy (PEP)</t>
  </si>
  <si>
    <t>Website</t>
  </si>
  <si>
    <t>Not Found</t>
  </si>
  <si>
    <t>Fall/Spring LTHT</t>
  </si>
  <si>
    <t>Summer LTHT</t>
  </si>
  <si>
    <t>Bookstore</t>
  </si>
  <si>
    <t>PT 1st year</t>
  </si>
  <si>
    <t>PT 2nd year</t>
  </si>
  <si>
    <t>Used average book cost for Grad career</t>
  </si>
  <si>
    <t>Books &amp; Supplies</t>
  </si>
  <si>
    <t>Per credit hour:</t>
  </si>
  <si>
    <t>Genetic Counsel</t>
  </si>
  <si>
    <t>MNSc</t>
  </si>
  <si>
    <t>Fall/Spring Only Budget</t>
  </si>
  <si>
    <t>PT 3rd year</t>
  </si>
  <si>
    <t>Total PT1 Budget</t>
  </si>
  <si>
    <t>Total PT2 Budget</t>
  </si>
  <si>
    <t>PT Specific</t>
  </si>
  <si>
    <t>PT 1&amp;2 Only</t>
  </si>
  <si>
    <t>Total PT3 Budget</t>
  </si>
  <si>
    <t>Malpractice Insurance Fee-PT</t>
  </si>
  <si>
    <t>Liability Insurance Fee-PT</t>
  </si>
  <si>
    <t>12-15</t>
  </si>
  <si>
    <t>16-20</t>
  </si>
  <si>
    <t>course manuals</t>
  </si>
  <si>
    <t>Scrubs &amp; Uniforms</t>
  </si>
  <si>
    <t>exam fees</t>
  </si>
  <si>
    <t>Questionable</t>
  </si>
  <si>
    <t>Computer</t>
  </si>
  <si>
    <t>Childcare</t>
  </si>
  <si>
    <t>NMAA</t>
  </si>
  <si>
    <t>RA</t>
  </si>
  <si>
    <t>Under Grad Career</t>
  </si>
  <si>
    <t>Using a rage for full-time</t>
  </si>
  <si>
    <t>Books and Supplies</t>
  </si>
  <si>
    <t>Nuclear Medicine BS</t>
  </si>
  <si>
    <t>Physical Therapy - On/Off Campus Budget</t>
  </si>
  <si>
    <t>Physical Therapy - On/Off Campus</t>
  </si>
  <si>
    <t>Disability</t>
  </si>
  <si>
    <t>Split fee for budget prep</t>
  </si>
  <si>
    <t>PT is not an online program.</t>
  </si>
  <si>
    <t>per Jenny CON-prior budgets</t>
  </si>
  <si>
    <t>Bookstore-prior budgets</t>
  </si>
  <si>
    <t>DH-last semester</t>
  </si>
  <si>
    <t>CY-last semester</t>
  </si>
  <si>
    <t>MLT-MLS-last semester</t>
  </si>
  <si>
    <t>MLS-last semester</t>
  </si>
  <si>
    <t>Round to 600/yr</t>
  </si>
  <si>
    <t>FA can process PJ if student appeals COA</t>
  </si>
  <si>
    <t>Books are based of estimated costs of program; Supplies are based of estimated costs for a year</t>
  </si>
  <si>
    <t>Physical Therapy - W/Parent</t>
  </si>
  <si>
    <t>University Services Fee</t>
  </si>
  <si>
    <t>Split Fall/Spring Only</t>
  </si>
  <si>
    <t>Physical Therapy $50/per semester</t>
  </si>
  <si>
    <t>Physician Assistant $125/per semester</t>
  </si>
  <si>
    <t>Effective July 1, 2017, laboratory fees in CHP will be set on a credit hour of enrollment basis with the following exceptions:</t>
  </si>
  <si>
    <t>Auditory-Based Intervention, Dietetic Internship, Genetic Counseling and PET/CT do not have laboratory expenses and therefore</t>
  </si>
  <si>
    <t>should not be charged a laboratory fee. Other exceptions include Diagnostic Medical Sonography. This program charges a $50</t>
  </si>
  <si>
    <t>lab fee one time in the fall. Physical Therapy charges a $50 lab fee during the fall and spring term. Physician Assistant Studies</t>
  </si>
  <si>
    <t>charges a laboratory fee of $125 for summer, fall and spring terms.</t>
  </si>
  <si>
    <t>$10/per credit hour (used average $117)</t>
  </si>
  <si>
    <t>HT-6 hrs</t>
  </si>
  <si>
    <t>TT-10 hrs</t>
  </si>
  <si>
    <t>FT-14 hrs</t>
  </si>
  <si>
    <t>FT 17+</t>
  </si>
  <si>
    <t>Round down $117/semester</t>
  </si>
  <si>
    <t>Average Fees</t>
  </si>
  <si>
    <t>Genetic Counseling $50/per semester</t>
  </si>
  <si>
    <t>Diagnostic Medical Sonography $50/fall only</t>
  </si>
  <si>
    <t>10 hours is average, however, most students in these programs are enrolled for 9 hours or less; student can appeal for pj</t>
  </si>
  <si>
    <t>P1 Fall</t>
  </si>
  <si>
    <t>P1 Spring</t>
  </si>
  <si>
    <t>P2 Fall</t>
  </si>
  <si>
    <t>P2 Spring</t>
  </si>
  <si>
    <t>P3 Fall</t>
  </si>
  <si>
    <t>P3 Spring</t>
  </si>
  <si>
    <t>P4 Fall</t>
  </si>
  <si>
    <t>P4 Spring</t>
  </si>
  <si>
    <t>PA1 Summer</t>
  </si>
  <si>
    <t>PA1 Fall</t>
  </si>
  <si>
    <t>PA1 Spring</t>
  </si>
  <si>
    <t>PA2 Summer</t>
  </si>
  <si>
    <t>PA2 Fall</t>
  </si>
  <si>
    <t>PA2 Spring</t>
  </si>
  <si>
    <t>PA3 Summer</t>
  </si>
  <si>
    <t>PT1 Spring</t>
  </si>
  <si>
    <t>PT1 Fall</t>
  </si>
  <si>
    <t>PT2 Fall</t>
  </si>
  <si>
    <t>PT2 Spring</t>
  </si>
  <si>
    <t>PT3 Fall</t>
  </si>
  <si>
    <t>PT3 Spring</t>
  </si>
  <si>
    <t>Full time</t>
  </si>
  <si>
    <t>Aud D. Yr 1</t>
  </si>
  <si>
    <t>Aud D. Yr 2</t>
  </si>
  <si>
    <t>Aud D. Yr 3</t>
  </si>
  <si>
    <t>Aud D. Yr 4</t>
  </si>
  <si>
    <t>None Listed on Website</t>
  </si>
  <si>
    <t>Dental Hygiene Yr 1</t>
  </si>
  <si>
    <t>Dental Hygiene Yr 2</t>
  </si>
  <si>
    <t>Diagnostic Medical Sonography Year 1</t>
  </si>
  <si>
    <t>Diagnostic Medical Sonography Year 2</t>
  </si>
  <si>
    <t>Dietetics</t>
  </si>
  <si>
    <t>Genetic Counseling Yr 1</t>
  </si>
  <si>
    <t>MLS Yr 1 &amp; 2 Combined</t>
  </si>
  <si>
    <t>Ophthalmic Medical Tecnology Yr 1</t>
  </si>
  <si>
    <t>Ophthalmic Medical Tecnology Yr 2</t>
  </si>
  <si>
    <t>Physician Assistant Yr 1</t>
  </si>
  <si>
    <t>Respiratory Care BS Yr 1 CRC</t>
  </si>
  <si>
    <t>Respiratory Care BS Yr 2 CRC</t>
  </si>
  <si>
    <t>Radiologic Imaging Sciences BS Yr 2 RIS</t>
  </si>
  <si>
    <t>Radiologic Imaging Sciences BS Yr 1 RIS</t>
  </si>
  <si>
    <t>Radiologic Imaging Sciences AS Yr 2 RIS</t>
  </si>
  <si>
    <t>Radiologic Imaging Sciences AS Yr 1 RIS</t>
  </si>
  <si>
    <t>Cytotechnology BS</t>
  </si>
  <si>
    <t>Scrubs</t>
  </si>
  <si>
    <t>Prior Budget</t>
  </si>
  <si>
    <t>Year Average</t>
  </si>
  <si>
    <t>Year Total</t>
  </si>
  <si>
    <t>Used yearly total estimated costs of program as per program website, unless otherwise stated</t>
  </si>
  <si>
    <t>skull rental fee-first year</t>
  </si>
  <si>
    <t>Equipment lease-each year</t>
  </si>
  <si>
    <t>Gloves-each year-first year</t>
  </si>
  <si>
    <t xml:space="preserve">University Services Fee </t>
  </si>
  <si>
    <t>COPH 9 month</t>
  </si>
  <si>
    <t>COPH 12 month</t>
  </si>
  <si>
    <t>M1-10 months</t>
  </si>
  <si>
    <t>M2-10 months</t>
  </si>
  <si>
    <t>M4-11 months</t>
  </si>
  <si>
    <t>M3-12 months</t>
  </si>
  <si>
    <t>P1-10 months</t>
  </si>
  <si>
    <t>P2-10 months</t>
  </si>
  <si>
    <t>P3-9 months</t>
  </si>
  <si>
    <t>Origination Fee as of 10/1/18</t>
  </si>
  <si>
    <t>Unsubsidized Annual Aggregate</t>
  </si>
  <si>
    <t>Max Disbursement per term</t>
  </si>
  <si>
    <t>Undergraduate</t>
  </si>
  <si>
    <t>Level 1</t>
  </si>
  <si>
    <t>Level 3</t>
  </si>
  <si>
    <t>Level 4</t>
  </si>
  <si>
    <t>Level 2</t>
  </si>
  <si>
    <t>PA 1</t>
  </si>
  <si>
    <t>PA 2</t>
  </si>
  <si>
    <t>PA 3</t>
  </si>
  <si>
    <t>P4-10-months</t>
  </si>
  <si>
    <t>Standardized Patient Fee Tier 2</t>
  </si>
  <si>
    <t>PA</t>
  </si>
  <si>
    <t>Pharmacy</t>
  </si>
  <si>
    <t>Medicine</t>
  </si>
  <si>
    <t>M1 Fall</t>
  </si>
  <si>
    <t>M1 Spring</t>
  </si>
  <si>
    <t>M2 Fall</t>
  </si>
  <si>
    <t>M2 Spring</t>
  </si>
  <si>
    <t>M3 Fall</t>
  </si>
  <si>
    <t>M3 Spring</t>
  </si>
  <si>
    <t>M4 Fall</t>
  </si>
  <si>
    <t>M4 Spring</t>
  </si>
  <si>
    <t>Graduate Career</t>
  </si>
  <si>
    <t>Physical Therapy</t>
  </si>
  <si>
    <t>Grad Fall/Spring</t>
  </si>
  <si>
    <t>Under Grad</t>
  </si>
  <si>
    <t>Nursing Undergrad</t>
  </si>
  <si>
    <t>Fall NG1</t>
  </si>
  <si>
    <t>Spring NG1</t>
  </si>
  <si>
    <t>Fall NG2</t>
  </si>
  <si>
    <t>Spring NG2</t>
  </si>
  <si>
    <t>LTHT NG2 F&amp;S</t>
  </si>
  <si>
    <t>LTHT NG1 F</t>
  </si>
  <si>
    <t>LTHT NG1 S</t>
  </si>
  <si>
    <t>DNP-CRNA is not an online program.</t>
  </si>
  <si>
    <t>DNP-CRNA- On/Off Campus</t>
  </si>
  <si>
    <t>Anesthesia Professional Liability Insurance</t>
  </si>
  <si>
    <t>DNP-CRNA Specific</t>
  </si>
  <si>
    <t>Unsub Loan Fees</t>
  </si>
  <si>
    <t>DNP-CRNA  - W/Parent Budget</t>
  </si>
  <si>
    <t>Lab Coat/Clinical Equipment</t>
  </si>
  <si>
    <t>Fall Term (YEAR 1)</t>
  </si>
  <si>
    <t>Fall Term (YEAR 2)</t>
  </si>
  <si>
    <t>Fall Term (YEAR 3)</t>
  </si>
  <si>
    <t>Total YEAR 3 Budget w/Summer</t>
  </si>
  <si>
    <t>Total YEAR 2 Budget w/Summer</t>
  </si>
  <si>
    <t>YEAR 2 Fall/Spring Only Budget</t>
  </si>
  <si>
    <t>YEAR 3 Fall/Spring Only Budget</t>
  </si>
  <si>
    <t>Total YEAR 1  Budget w/Summer</t>
  </si>
  <si>
    <t>YEAR 1 Fall/Spring Only Budget</t>
  </si>
  <si>
    <t>Lab Coat &amp; Clinical Equipment 1st year only</t>
  </si>
  <si>
    <t>Average Cost Fall/Spring 1st year only</t>
  </si>
  <si>
    <t>DNP-CRNA- WITH PARENT</t>
  </si>
  <si>
    <t>Graduate Program Fee (includes Typhon)</t>
  </si>
  <si>
    <t>12 months of living expenses included in COA PT1 &amp; PT2</t>
  </si>
  <si>
    <t>CRNA FALL ONLY</t>
  </si>
  <si>
    <t>CRNA SPRING ONLY</t>
  </si>
  <si>
    <t>CRNA LTHT FALL</t>
  </si>
  <si>
    <t>CRNA LTHT SPRING</t>
  </si>
  <si>
    <t>CSPS T1</t>
  </si>
  <si>
    <t>GRAD FALL/SPRING</t>
  </si>
  <si>
    <t>GRAD LTHT FALL/SPRING</t>
  </si>
  <si>
    <t>M1 FALL</t>
  </si>
  <si>
    <t>M1 FALL LTHT</t>
  </si>
  <si>
    <t>M1 SPRING</t>
  </si>
  <si>
    <t>M1 SPRING LTHT</t>
  </si>
  <si>
    <t>M2 FALL FEES</t>
  </si>
  <si>
    <t>M2 FALL LTHT</t>
  </si>
  <si>
    <t>M2 SPRING LTHT</t>
  </si>
  <si>
    <t>M2 SPRING</t>
  </si>
  <si>
    <t>M3 FALL</t>
  </si>
  <si>
    <t>M3 FALL LTHT</t>
  </si>
  <si>
    <t>M3 SPRING LTHT</t>
  </si>
  <si>
    <t>M3 SPRING</t>
  </si>
  <si>
    <t>M4 FALL</t>
  </si>
  <si>
    <t>M4 FALL LTHT</t>
  </si>
  <si>
    <t>M4 SPRING LTHT</t>
  </si>
  <si>
    <t>M4 SPRING</t>
  </si>
  <si>
    <t>P1 FALL/SPRING LTHT</t>
  </si>
  <si>
    <t>P1 FALL/SPRING</t>
  </si>
  <si>
    <t>P2 FALL/SPRING</t>
  </si>
  <si>
    <t>P2 FALL/SPRING LTHT</t>
  </si>
  <si>
    <t>P3 FALL/SPRING</t>
  </si>
  <si>
    <t>P3 FALL/SPRING LTHT</t>
  </si>
  <si>
    <t>P4 FALL</t>
  </si>
  <si>
    <t>P4 FALL LTHT</t>
  </si>
  <si>
    <t>P4 SPRING LTHT</t>
  </si>
  <si>
    <t>P4 SPRING</t>
  </si>
  <si>
    <t>PA1 FALL</t>
  </si>
  <si>
    <t>PA1 SPRING</t>
  </si>
  <si>
    <t>PA2 FALL</t>
  </si>
  <si>
    <t>PA2 SPRING</t>
  </si>
  <si>
    <t>PA SUM 1</t>
  </si>
  <si>
    <t>PA SUM 2</t>
  </si>
  <si>
    <t>PA SUM 3</t>
  </si>
  <si>
    <t>PCMD FALL</t>
  </si>
  <si>
    <t>PCMD SPRING</t>
  </si>
  <si>
    <t>PT1 FALL/SPRING</t>
  </si>
  <si>
    <t>PT1 LTHT</t>
  </si>
  <si>
    <t>PT2 FALL/SPRING</t>
  </si>
  <si>
    <t>PT2 LTHT</t>
  </si>
  <si>
    <t>PT3 FALL/SPRING</t>
  </si>
  <si>
    <t>PT3 LTHT</t>
  </si>
  <si>
    <t>NOT USED</t>
  </si>
  <si>
    <t>AN-BSN SUMMER</t>
  </si>
  <si>
    <t>FEES TOTALS</t>
  </si>
  <si>
    <t>UG CHP FALL SPRING</t>
  </si>
  <si>
    <t>UG CHP LTHT FALL SPRING</t>
  </si>
  <si>
    <t>UG NG1 FALL</t>
  </si>
  <si>
    <t>UG NG1 FALL LTHT</t>
  </si>
  <si>
    <t>UG NG1 SUMM</t>
  </si>
  <si>
    <t>UG NG1 SPRING LTHT</t>
  </si>
  <si>
    <t>UG NG1 SPRING</t>
  </si>
  <si>
    <t>UG NG2 FALL</t>
  </si>
  <si>
    <t>UG NG2 FALL LTHT</t>
  </si>
  <si>
    <t>UG NG2 SPRING LTHT</t>
  </si>
  <si>
    <t>UG NG2 SPRING</t>
  </si>
  <si>
    <t>BUDGET ITEM AMT</t>
  </si>
  <si>
    <t>PELL ANNUAL AMT</t>
  </si>
  <si>
    <t>PELL LESS HALF ANNUAL AMT</t>
  </si>
  <si>
    <t>SEE Exam</t>
  </si>
  <si>
    <t>Progression Fee</t>
  </si>
  <si>
    <t>CRNA Progression Fee (charged in fall term (split between fall &amp; spring for budget prep))- includes costs of AANA/NBCRNA Dual Enrollment, SEE Exam and Prodigy Anesthesia.</t>
  </si>
  <si>
    <t>Housing</t>
  </si>
  <si>
    <t>3 Month Food (utilities included) Cost</t>
  </si>
  <si>
    <t>3 Month Housing</t>
  </si>
  <si>
    <t>Yearly Resident Flat Rate Charge = $21,210</t>
  </si>
  <si>
    <t>Yearly Non-Resident Flat Rate Charge = $31,816</t>
  </si>
  <si>
    <t>R=$10,605 NR=$15,908</t>
  </si>
  <si>
    <t>Respiratory Care MS students CAN receive a budget adj. for computer one-time during their career.</t>
  </si>
  <si>
    <t>Respiratory Care MS is not an online program.</t>
  </si>
  <si>
    <t>Respiratory Care MS - With Parent Budget</t>
  </si>
  <si>
    <t>Respiratory Care MS- WITH PARENT</t>
  </si>
  <si>
    <t>R=$4,000 NR=$6,000</t>
  </si>
  <si>
    <t>RESP CARE MS Specific</t>
  </si>
  <si>
    <t>Classroom participation fee</t>
  </si>
  <si>
    <t>Lab Fee (15 hours)</t>
  </si>
  <si>
    <t xml:space="preserve">Average Cost Fall/Spring </t>
  </si>
  <si>
    <t>Supplies, Scrubs, Stethoscope, etc.</t>
  </si>
  <si>
    <t>Lab Fee (14 hours)</t>
  </si>
  <si>
    <t>Lab Fee (13 hours)</t>
  </si>
  <si>
    <t>Graduaation Fee</t>
  </si>
  <si>
    <t>Lab Fee (6 hours)</t>
  </si>
  <si>
    <t>Books/Supplies</t>
  </si>
  <si>
    <t>Food (&amp; Utilities)</t>
  </si>
  <si>
    <t>Resident/Non-Resident</t>
  </si>
  <si>
    <t>Students living with parent will NOT receive an allowance for Housing.  FA can process PJ if student appeals COA.</t>
  </si>
  <si>
    <t>Notes</t>
  </si>
  <si>
    <t>Tuition amount based on Enrollment</t>
  </si>
  <si>
    <t>Enrollment HT or &gt;</t>
  </si>
  <si>
    <t>Tuition - RC-MS</t>
  </si>
  <si>
    <t>Spring (Year 1)</t>
  </si>
  <si>
    <t>Summer Trailer (Year 1)</t>
  </si>
  <si>
    <t>Fall (Year 1)</t>
  </si>
  <si>
    <t>Fall (Year 2)</t>
  </si>
  <si>
    <t>Spring (Year 2)</t>
  </si>
  <si>
    <t>Tuition - CRNA</t>
  </si>
  <si>
    <t>DNP-CRNA  - On/Off Campus</t>
  </si>
  <si>
    <t>W/Parent</t>
  </si>
  <si>
    <t>PT Flat Rate</t>
  </si>
  <si>
    <t>Budget for PT students living on/off campus  (UAMS on-campus living is in line with reasonable cost on off-campus living).  Majority of UAMS students commute.</t>
  </si>
  <si>
    <t>Budget for PT students living w/parent (UAMS on-campus living is in line with reasonable cost on off-campus living).  Majority of UAMS students commute.</t>
  </si>
  <si>
    <t>Students living with parent  will NOT receive an allowance for Housing.  FA can process PJ if student appeals COA.</t>
  </si>
  <si>
    <t>Computer costs are NOT included inbudgets.  Students CAN receive a one-time budget adj. for computer during their program.</t>
  </si>
  <si>
    <t>CHP Graduate Program Per Credit Hour</t>
  </si>
  <si>
    <t>CHP Graduate Level Resident/Non-Resident Per Credit Hour Tuition Rate</t>
  </si>
  <si>
    <t>Excludes Physician Assistant &amp; Physical Therapy (individual budget)</t>
  </si>
  <si>
    <t>Budget for CHP Grad Programs (exception of PA &amp; PT) students living on/off campus (UAMS on-campus living is in line with reasonable cost of off-campus living).  Majority of UAMS students commute.</t>
  </si>
  <si>
    <t>CHP Grad Programs (excludes PA &amp; PT)- On/Off Campus</t>
  </si>
  <si>
    <t>CHP Grad Programs (excludes PA &amp; PT)- W/Parent</t>
  </si>
  <si>
    <t>CHP Graduate - Per Credit Hour Programs W/Parent</t>
  </si>
  <si>
    <t>Budget for CHP Grad Programs (exception of PA &amp; PT) students living w/parent (UAMS on-campus living is in line with reasonable cost of off-campus living).  Majority of UAMS students commute.</t>
  </si>
  <si>
    <t>CHP Graduate - Per Credit Hour Programs On/Off Campus Budget</t>
  </si>
  <si>
    <t>CON Graduate Level - Per Credit Hour Programs On/Off Campus Budget</t>
  </si>
  <si>
    <t>Budget for CON Grad Programs (exception of DNP-CRNA) students living on/off campus (UAMS on-campus living is in line with reasonable cost of off-campus living).  Majority of UAMS students commute.</t>
  </si>
  <si>
    <t>CON Graduate Level Resident/Non-Resident Per Credit Hour Tuition Rate</t>
  </si>
  <si>
    <t>CON Graduate Program Per Credit Hour</t>
  </si>
  <si>
    <t>CON Graduate Level - Per Credit Hour Programs W/Parent Budget</t>
  </si>
  <si>
    <t>Budget for CON Grad Programs (exception of DNP-CRNA) students living w/parent (UAMS on-campus living is in line with reasonable cost of off-campus living).  Majority of UAMS students commute.</t>
  </si>
  <si>
    <t>w/parent</t>
  </si>
  <si>
    <t>Budget for Respiratory Care MS students living w/parent  Majority of UAMS students commute.</t>
  </si>
  <si>
    <t>Resident Flat Rate Tuition Charge = $20,000 divided among 5 semesters (fall, spring, summer, fall, spring)</t>
  </si>
  <si>
    <t>Non-Resident Flat Rate Tuition Charge = $30,000 divided among 5 semesters (fall, spring, summer, fall, spring)</t>
  </si>
  <si>
    <t>Respiratory Care MS - On &amp; Off Campus</t>
  </si>
  <si>
    <t>Respiratory Care MS- On &amp; Off Campus</t>
  </si>
  <si>
    <t>Budget for Respiratory Care MS students living On &amp; Off Campus  Majority of UAMS students commute.</t>
  </si>
  <si>
    <t>Budget for DNP-CRNA Career students living on/off campus (UAMS on- campus living is in line with reasonable cost of off-campus living).  Majority of UAMS students commute.</t>
  </si>
  <si>
    <t>PT students CAN receive a budget adj. for computer one-time during their program.</t>
  </si>
  <si>
    <t>Computer costs are NOT included in budgets.  Students CAN receive a one-time budget adj. for computer during their program.</t>
  </si>
  <si>
    <t>Total CON Grad Level Programs (excludes CRNA) Budget w/Summer</t>
  </si>
  <si>
    <t xml:space="preserve">Total CON Grad Level Programs (excludes CRNA) Budget </t>
  </si>
  <si>
    <t>CON Grad Programs (excludes CRNA)- W/Parent</t>
  </si>
  <si>
    <t>Excludes CRNA (individual budget)</t>
  </si>
  <si>
    <t>CON Grad Programs (excludes CRNA)- On/Off Campus</t>
  </si>
  <si>
    <t>COPH - On/Off Campus</t>
  </si>
  <si>
    <t xml:space="preserve"> COPH Per Credit Hour</t>
  </si>
  <si>
    <t>COPH Per Credit Hour Rate</t>
  </si>
  <si>
    <t>COPH Resident/Non-Resident Per Credit Hour Tuition Rate</t>
  </si>
  <si>
    <t>COPH - Per Credit Hour Programs On/Off Campus</t>
  </si>
  <si>
    <t>Budget for COPH students living on/off campus (UAMS on-campus living is in line with reasonable cost of off-campus living).  Majority of UAMS students commute.</t>
  </si>
  <si>
    <t>COPH - Per Credit Hour Programs W/Parent</t>
  </si>
  <si>
    <t>Budget for COPH students living w/parent(UAMS on-campus living is in line with reasonable cost of off-campus living).  Majority of UAMS students commute.</t>
  </si>
  <si>
    <t>COPH - W/Parent</t>
  </si>
  <si>
    <t>Graduate School - Per Credit Hour Programs W/Parent</t>
  </si>
  <si>
    <t>Budget for Graduate School students living w/parent(UAMS on-campus living is in line with reasonable cost of off-campus living).  Majority of UAMS students commute.</t>
  </si>
  <si>
    <t>Graduate School Resident/Non-Resident Per Credit Hour Tuition Rate</t>
  </si>
  <si>
    <t>Graduate School Per Credit Hour Rate</t>
  </si>
  <si>
    <t>Graduate School - W/Parent</t>
  </si>
  <si>
    <t xml:space="preserve"> GS Per Credit Hour</t>
  </si>
  <si>
    <t>Graduate School - Per Credit Hour Programs On/Off Campus</t>
  </si>
  <si>
    <t>Budget for Graduate School students living on/off campus (UAMS on-campus living is in line with reasonable cost of off-campus living).  Majority of UAMS students commute.</t>
  </si>
  <si>
    <t>Graduate School - On/Off Campus</t>
  </si>
  <si>
    <t>Total COPH Budget w/Summer</t>
  </si>
  <si>
    <t>Total Grad School Budget w/Summer</t>
  </si>
  <si>
    <t>Food (&amp; Uttilities)</t>
  </si>
  <si>
    <t>Budget for DNP-CRNA Career students living w/parent (UAMS on-campus living is in line with reasonable cost of off-campus living).  Majority of UAMS students commute.</t>
  </si>
  <si>
    <t>Total CHP Grad Level Programs Budget w/Summer</t>
  </si>
  <si>
    <t>Total CHP Grad Level Programs  Budget w/Summer</t>
  </si>
  <si>
    <r>
      <t xml:space="preserve">Computer costs are </t>
    </r>
    <r>
      <rPr>
        <i/>
        <u/>
        <sz val="11"/>
        <color theme="1"/>
        <rFont val="Calibri"/>
        <family val="2"/>
        <scheme val="minor"/>
      </rPr>
      <t>NOT</t>
    </r>
    <r>
      <rPr>
        <i/>
        <sz val="11"/>
        <color theme="1"/>
        <rFont val="Calibri"/>
        <family val="2"/>
        <scheme val="minor"/>
      </rPr>
      <t xml:space="preserve"> included UAMS budgets.  Students CAN receive a one-time budget adj. for computer during their career. See computer adjustement form.</t>
    </r>
  </si>
  <si>
    <t>CON Graduate Level</t>
  </si>
  <si>
    <t>R=$525 NR=$888</t>
  </si>
  <si>
    <t>CHP Graduate Level</t>
  </si>
  <si>
    <t>R=$406 NR=$878</t>
  </si>
  <si>
    <t>R=$10,000 NR=$16,000</t>
  </si>
  <si>
    <t>Physical Therapy - With Parent Budget</t>
  </si>
  <si>
    <t>COPH - 100% Online Programs On/Off Campus</t>
  </si>
  <si>
    <t>Masters in Health Administration</t>
  </si>
  <si>
    <t>COPH - 100% Online Programs W/Parent</t>
  </si>
  <si>
    <t>Graduate School - 100% Online Programs On/Off Campus</t>
  </si>
  <si>
    <t>Regulatory Sciences Certificate &amp; Clinical Nutrition MS</t>
  </si>
  <si>
    <t>Graduate School - 100% Online Programs W/Parent</t>
  </si>
  <si>
    <t>R=$491 100% Online programs charged in-state rate only</t>
  </si>
  <si>
    <t>R=$491</t>
  </si>
  <si>
    <t>R=$491 charged in-state rate only</t>
  </si>
  <si>
    <t>Transportation budget includes 60 miles/day, 5 days/week as well as a maintenance allowance</t>
  </si>
  <si>
    <t>Students apply for graduation in their final term. Graduation fee of $75 not included in COA; student can request PJ if at COA.</t>
  </si>
  <si>
    <t>Resident Flat Rate Charge = $30,000</t>
  </si>
  <si>
    <t>Non-Resident Flat Rate Charge = $48,000</t>
  </si>
  <si>
    <t>R=$488</t>
  </si>
  <si>
    <t>R=$488 100% Online programs charged in-state rate only</t>
  </si>
  <si>
    <t>R=$488 NR=$976</t>
  </si>
  <si>
    <r>
      <t>The </t>
    </r>
    <r>
      <rPr>
        <b/>
        <sz val="11"/>
        <color theme="1"/>
        <rFont val="Calibri"/>
        <family val="2"/>
      </rPr>
      <t>One Big Beautiful Bill Act (OBBBA)</t>
    </r>
    <r>
      <rPr>
        <sz val="11"/>
        <color theme="1"/>
        <rFont val="Calibri"/>
        <family val="2"/>
      </rPr>
      <t>, effective July 1, 2026. Students enrolled less than full-time will have their loan eligibility prorated based on their enrollment status.</t>
    </r>
  </si>
  <si>
    <t>Enrolled 8/17/26-12/4/2026</t>
  </si>
  <si>
    <t>Enrolled 8/17/26-12/11/26</t>
  </si>
  <si>
    <t>Enrolled 1/11/27-5/14/27</t>
  </si>
  <si>
    <t>Enrolled 1/11/27-5/7/27</t>
  </si>
  <si>
    <t>Enrolled 5/24/27-7/23/27</t>
  </si>
  <si>
    <t>Enrolled 5/24/27-8/6/27</t>
  </si>
  <si>
    <t>Enrolled 8/4/26-12/18/26</t>
  </si>
  <si>
    <t>Enrolled 9/7/26-12/18/26</t>
  </si>
  <si>
    <t>Enrolled 9/14/26-12/18/26</t>
  </si>
  <si>
    <t>Enrolled 1/11/27-4/30/27</t>
  </si>
  <si>
    <t>Tuition is a flat rate; charged fall and spring only. No charges in summer; Summer COA is included in fall/spring COA</t>
  </si>
  <si>
    <t>Enrolled 8/17/26-12/4/26</t>
  </si>
  <si>
    <t>Enrolled 8/9/26-12/31/26</t>
  </si>
  <si>
    <t>Enrolled 1/1/27-5/15/27</t>
  </si>
  <si>
    <t>Enrolled 5/10/27-8/6/27</t>
  </si>
  <si>
    <t>Enrolled 5/16/27-8/7/27</t>
  </si>
  <si>
    <t>Enrolled 5/16/27-8/6/27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</si>
</sst>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&quot;$&quot;#,##0.00"/>
    <numFmt numFmtId="167" formatCode="0.000%"/>
  </numFmts>
  <fonts count="4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7" tint="-0.249977111117893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theme="0"/>
      <name val="Calibri"/>
      <family val="2"/>
      <scheme val="minor"/>
    </font>
    <font>
      <b/>
      <u val="singleAccounting"/>
      <sz val="12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u val="singleAccounting"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trike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0"/>
      <color theme="4" tint="0.39997558519241921"/>
      <name val="Calibri"/>
      <family val="2"/>
      <scheme val="minor"/>
    </font>
    <font>
      <b/>
      <u/>
      <sz val="12"/>
      <name val="Calibri"/>
      <family val="2"/>
      <scheme val="minor"/>
    </font>
    <font>
      <b/>
      <u val="singleAccounting"/>
      <sz val="12"/>
      <name val="Calibri"/>
      <family val="2"/>
      <scheme val="minor"/>
    </font>
    <font>
      <sz val="12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b/>
      <i/>
      <sz val="10"/>
      <color theme="9" tint="-0.249977111117893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Arial"/>
      <family val="2"/>
    </font>
    <font>
      <b/>
      <i/>
      <sz val="12"/>
      <color rgb="FFFF0000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6" fillId="0" borderId="0"/>
    <xf numFmtId="43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0" fontId="41" fillId="0" borderId="0"/>
  </cellStyleXfs>
  <cellXfs count="206">
    <xf numFmtId="0" fontId="0" fillId="0" borderId="0" xfId="0"/>
    <xf numFmtId="49" fontId="0" fillId="0" borderId="0" xfId="0" applyNumberFormat="1"/>
    <xf numFmtId="0" fontId="2" fillId="0" borderId="0" xfId="0" applyFont="1"/>
    <xf numFmtId="0" fontId="0" fillId="2" borderId="0" xfId="0" applyFill="1"/>
    <xf numFmtId="44" fontId="0" fillId="0" borderId="0" xfId="1" applyFont="1"/>
    <xf numFmtId="44" fontId="0" fillId="0" borderId="0" xfId="1" applyFont="1" applyFill="1"/>
    <xf numFmtId="0" fontId="0" fillId="0" borderId="0" xfId="0" applyAlignment="1">
      <alignment horizontal="center"/>
    </xf>
    <xf numFmtId="0" fontId="5" fillId="0" borderId="0" xfId="0" applyFont="1"/>
    <xf numFmtId="0" fontId="2" fillId="0" borderId="0" xfId="0" applyFont="1" applyAlignment="1">
      <alignment horizontal="right"/>
    </xf>
    <xf numFmtId="0" fontId="6" fillId="0" borderId="0" xfId="0" applyFont="1"/>
    <xf numFmtId="44" fontId="0" fillId="0" borderId="0" xfId="1" applyFont="1" applyAlignment="1">
      <alignment horizontal="right"/>
    </xf>
    <xf numFmtId="0" fontId="7" fillId="0" borderId="1" xfId="0" applyFont="1" applyBorder="1"/>
    <xf numFmtId="0" fontId="8" fillId="0" borderId="0" xfId="0" applyFont="1" applyAlignment="1">
      <alignment horizontal="left"/>
    </xf>
    <xf numFmtId="44" fontId="2" fillId="0" borderId="0" xfId="1" applyFont="1"/>
    <xf numFmtId="0" fontId="0" fillId="3" borderId="0" xfId="0" applyFill="1"/>
    <xf numFmtId="0" fontId="9" fillId="0" borderId="0" xfId="0" applyFont="1"/>
    <xf numFmtId="0" fontId="10" fillId="0" borderId="0" xfId="0" applyFont="1"/>
    <xf numFmtId="0" fontId="2" fillId="4" borderId="0" xfId="0" applyFont="1" applyFill="1"/>
    <xf numFmtId="0" fontId="0" fillId="4" borderId="0" xfId="0" applyFill="1"/>
    <xf numFmtId="0" fontId="11" fillId="0" borderId="0" xfId="0" applyFont="1"/>
    <xf numFmtId="0" fontId="6" fillId="0" borderId="0" xfId="0" applyFont="1" applyAlignment="1">
      <alignment horizontal="left"/>
    </xf>
    <xf numFmtId="0" fontId="13" fillId="0" borderId="0" xfId="0" applyFont="1"/>
    <xf numFmtId="43" fontId="0" fillId="0" borderId="0" xfId="2" applyFont="1"/>
    <xf numFmtId="43" fontId="0" fillId="0" borderId="0" xfId="2" applyFont="1" applyFill="1"/>
    <xf numFmtId="44" fontId="2" fillId="0" borderId="0" xfId="1" applyFont="1" applyFill="1"/>
    <xf numFmtId="0" fontId="14" fillId="0" borderId="0" xfId="0" applyFont="1"/>
    <xf numFmtId="0" fontId="20" fillId="0" borderId="0" xfId="0" applyFont="1"/>
    <xf numFmtId="0" fontId="0" fillId="6" borderId="0" xfId="0" applyFill="1"/>
    <xf numFmtId="0" fontId="5" fillId="0" borderId="0" xfId="0" applyFont="1" applyAlignment="1">
      <alignment horizontal="left"/>
    </xf>
    <xf numFmtId="0" fontId="2" fillId="7" borderId="0" xfId="0" applyFont="1" applyFill="1"/>
    <xf numFmtId="0" fontId="0" fillId="7" borderId="0" xfId="0" applyFill="1"/>
    <xf numFmtId="44" fontId="22" fillId="0" borderId="0" xfId="1" applyFont="1"/>
    <xf numFmtId="0" fontId="23" fillId="0" borderId="0" xfId="0" applyFont="1"/>
    <xf numFmtId="0" fontId="2" fillId="0" borderId="1" xfId="0" applyFont="1" applyBorder="1"/>
    <xf numFmtId="0" fontId="24" fillId="0" borderId="1" xfId="0" applyFont="1" applyBorder="1"/>
    <xf numFmtId="2" fontId="0" fillId="0" borderId="0" xfId="0" applyNumberFormat="1"/>
    <xf numFmtId="43" fontId="0" fillId="0" borderId="0" xfId="2" applyFont="1" applyFill="1" applyBorder="1"/>
    <xf numFmtId="2" fontId="2" fillId="0" borderId="0" xfId="0" applyNumberFormat="1" applyFont="1"/>
    <xf numFmtId="43" fontId="0" fillId="0" borderId="0" xfId="2" applyFont="1" applyBorder="1"/>
    <xf numFmtId="0" fontId="25" fillId="0" borderId="0" xfId="0" applyFont="1"/>
    <xf numFmtId="0" fontId="2" fillId="8" borderId="0" xfId="0" applyFont="1" applyFill="1"/>
    <xf numFmtId="0" fontId="0" fillId="8" borderId="0" xfId="0" applyFill="1"/>
    <xf numFmtId="44" fontId="0" fillId="8" borderId="0" xfId="1" applyFont="1" applyFill="1"/>
    <xf numFmtId="6" fontId="2" fillId="0" borderId="0" xfId="0" applyNumberFormat="1" applyFont="1"/>
    <xf numFmtId="0" fontId="7" fillId="0" borderId="0" xfId="0" applyFont="1"/>
    <xf numFmtId="0" fontId="15" fillId="8" borderId="0" xfId="0" applyFont="1" applyFill="1" applyAlignment="1">
      <alignment horizontal="center"/>
    </xf>
    <xf numFmtId="44" fontId="15" fillId="8" borderId="0" xfId="1" applyFont="1" applyFill="1" applyBorder="1"/>
    <xf numFmtId="0" fontId="16" fillId="8" borderId="0" xfId="0" applyFont="1" applyFill="1"/>
    <xf numFmtId="0" fontId="27" fillId="0" borderId="0" xfId="0" applyFont="1"/>
    <xf numFmtId="0" fontId="6" fillId="8" borderId="0" xfId="0" applyFont="1" applyFill="1" applyAlignment="1">
      <alignment horizontal="left"/>
    </xf>
    <xf numFmtId="44" fontId="0" fillId="0" borderId="0" xfId="0" applyNumberFormat="1"/>
    <xf numFmtId="0" fontId="31" fillId="0" borderId="0" xfId="0" applyFont="1"/>
    <xf numFmtId="0" fontId="2" fillId="2" borderId="0" xfId="0" applyFont="1" applyFill="1"/>
    <xf numFmtId="0" fontId="32" fillId="0" borderId="0" xfId="0" applyFont="1"/>
    <xf numFmtId="0" fontId="12" fillId="6" borderId="0" xfId="0" applyFont="1" applyFill="1"/>
    <xf numFmtId="0" fontId="21" fillId="6" borderId="0" xfId="0" applyFont="1" applyFill="1"/>
    <xf numFmtId="0" fontId="26" fillId="6" borderId="0" xfId="0" applyFont="1" applyFill="1" applyAlignment="1">
      <alignment horizontal="right"/>
    </xf>
    <xf numFmtId="44" fontId="18" fillId="6" borderId="0" xfId="1" applyFont="1" applyFill="1"/>
    <xf numFmtId="0" fontId="17" fillId="6" borderId="0" xfId="0" applyFont="1" applyFill="1" applyAlignment="1">
      <alignment horizontal="center"/>
    </xf>
    <xf numFmtId="44" fontId="17" fillId="6" borderId="0" xfId="1" applyFont="1" applyFill="1" applyBorder="1"/>
    <xf numFmtId="44" fontId="0" fillId="0" borderId="0" xfId="1" applyFont="1" applyFill="1" applyAlignment="1">
      <alignment horizontal="center"/>
    </xf>
    <xf numFmtId="44" fontId="2" fillId="0" borderId="1" xfId="0" applyNumberFormat="1" applyFont="1" applyBorder="1"/>
    <xf numFmtId="43" fontId="20" fillId="0" borderId="0" xfId="2" applyFont="1" applyFill="1"/>
    <xf numFmtId="0" fontId="33" fillId="0" borderId="0" xfId="0" applyFont="1"/>
    <xf numFmtId="2" fontId="11" fillId="0" borderId="0" xfId="0" applyNumberFormat="1" applyFont="1"/>
    <xf numFmtId="43" fontId="11" fillId="0" borderId="0" xfId="2" applyFont="1" applyFill="1" applyBorder="1"/>
    <xf numFmtId="165" fontId="11" fillId="0" borderId="0" xfId="2" applyNumberFormat="1" applyFont="1" applyFill="1" applyBorder="1"/>
    <xf numFmtId="44" fontId="20" fillId="0" borderId="0" xfId="1" applyFont="1"/>
    <xf numFmtId="43" fontId="20" fillId="5" borderId="0" xfId="2" applyFont="1" applyFill="1"/>
    <xf numFmtId="44" fontId="19" fillId="0" borderId="0" xfId="1" applyFont="1" applyFill="1"/>
    <xf numFmtId="44" fontId="19" fillId="0" borderId="0" xfId="1" applyFont="1"/>
    <xf numFmtId="1" fontId="0" fillId="0" borderId="0" xfId="0" applyNumberFormat="1" applyAlignment="1">
      <alignment horizontal="left"/>
    </xf>
    <xf numFmtId="0" fontId="11" fillId="0" borderId="0" xfId="0" applyFont="1" applyAlignment="1">
      <alignment horizontal="center"/>
    </xf>
    <xf numFmtId="164" fontId="5" fillId="0" borderId="0" xfId="1" applyNumberFormat="1" applyFont="1" applyFill="1" applyBorder="1"/>
    <xf numFmtId="2" fontId="5" fillId="0" borderId="0" xfId="0" applyNumberFormat="1" applyFont="1"/>
    <xf numFmtId="2" fontId="13" fillId="0" borderId="0" xfId="0" applyNumberFormat="1" applyFont="1"/>
    <xf numFmtId="44" fontId="28" fillId="8" borderId="0" xfId="1" applyFont="1" applyFill="1" applyBorder="1"/>
    <xf numFmtId="44" fontId="20" fillId="0" borderId="0" xfId="1" applyFont="1" applyFill="1"/>
    <xf numFmtId="43" fontId="0" fillId="0" borderId="0" xfId="0" applyNumberFormat="1"/>
    <xf numFmtId="166" fontId="0" fillId="0" borderId="0" xfId="0" applyNumberFormat="1"/>
    <xf numFmtId="166" fontId="2" fillId="0" borderId="0" xfId="0" applyNumberFormat="1" applyFont="1"/>
    <xf numFmtId="44" fontId="0" fillId="0" borderId="0" xfId="1" applyFont="1" applyFill="1" applyAlignment="1">
      <alignment horizontal="right"/>
    </xf>
    <xf numFmtId="0" fontId="0" fillId="0" borderId="0" xfId="0" applyAlignment="1">
      <alignment wrapText="1"/>
    </xf>
    <xf numFmtId="166" fontId="0" fillId="0" borderId="0" xfId="0" applyNumberFormat="1" applyAlignment="1">
      <alignment wrapText="1"/>
    </xf>
    <xf numFmtId="167" fontId="0" fillId="0" borderId="0" xfId="0" applyNumberFormat="1"/>
    <xf numFmtId="43" fontId="2" fillId="0" borderId="0" xfId="0" applyNumberFormat="1" applyFont="1"/>
    <xf numFmtId="44" fontId="2" fillId="0" borderId="0" xfId="0" applyNumberFormat="1" applyFont="1"/>
    <xf numFmtId="44" fontId="0" fillId="0" borderId="0" xfId="2" applyNumberFormat="1" applyFont="1"/>
    <xf numFmtId="44" fontId="0" fillId="0" borderId="0" xfId="2" applyNumberFormat="1" applyFont="1" applyFill="1"/>
    <xf numFmtId="44" fontId="20" fillId="0" borderId="0" xfId="2" applyNumberFormat="1" applyFont="1" applyFill="1"/>
    <xf numFmtId="0" fontId="24" fillId="0" borderId="0" xfId="0" applyFont="1"/>
    <xf numFmtId="0" fontId="21" fillId="6" borderId="0" xfId="0" applyFont="1" applyFill="1" applyAlignment="1">
      <alignment horizontal="center"/>
    </xf>
    <xf numFmtId="0" fontId="35" fillId="0" borderId="0" xfId="0" applyFont="1"/>
    <xf numFmtId="0" fontId="37" fillId="0" borderId="0" xfId="0" applyFont="1"/>
    <xf numFmtId="0" fontId="26" fillId="0" borderId="0" xfId="0" applyFont="1" applyAlignment="1">
      <alignment horizontal="right"/>
    </xf>
    <xf numFmtId="44" fontId="18" fillId="0" borderId="0" xfId="1" applyFont="1" applyFill="1"/>
    <xf numFmtId="0" fontId="38" fillId="0" borderId="0" xfId="0" applyFont="1"/>
    <xf numFmtId="0" fontId="2" fillId="10" borderId="0" xfId="0" applyFont="1" applyFill="1"/>
    <xf numFmtId="0" fontId="0" fillId="10" borderId="0" xfId="0" applyFill="1"/>
    <xf numFmtId="0" fontId="2" fillId="9" borderId="0" xfId="0" applyFont="1" applyFill="1"/>
    <xf numFmtId="0" fontId="0" fillId="9" borderId="0" xfId="0" applyFill="1"/>
    <xf numFmtId="0" fontId="2" fillId="9" borderId="0" xfId="0" applyFont="1" applyFill="1" applyAlignment="1">
      <alignment horizontal="center"/>
    </xf>
    <xf numFmtId="0" fontId="15" fillId="9" borderId="0" xfId="0" applyFont="1" applyFill="1" applyAlignment="1">
      <alignment horizontal="center"/>
    </xf>
    <xf numFmtId="44" fontId="15" fillId="9" borderId="0" xfId="1" applyFont="1" applyFill="1" applyBorder="1"/>
    <xf numFmtId="0" fontId="39" fillId="0" borderId="0" xfId="0" applyFont="1"/>
    <xf numFmtId="0" fontId="40" fillId="9" borderId="0" xfId="0" applyFont="1" applyFill="1" applyAlignment="1">
      <alignment horizontal="right"/>
    </xf>
    <xf numFmtId="44" fontId="29" fillId="9" borderId="0" xfId="1" applyFont="1" applyFill="1"/>
    <xf numFmtId="0" fontId="36" fillId="0" borderId="0" xfId="0" applyFont="1" applyAlignment="1">
      <alignment wrapText="1"/>
    </xf>
    <xf numFmtId="0" fontId="30" fillId="0" borderId="0" xfId="0" applyFont="1"/>
    <xf numFmtId="0" fontId="7" fillId="4" borderId="1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6" fontId="0" fillId="0" borderId="0" xfId="0" applyNumberFormat="1" applyAlignment="1">
      <alignment vertical="center"/>
    </xf>
    <xf numFmtId="0" fontId="19" fillId="9" borderId="0" xfId="0" applyFont="1" applyFill="1" applyAlignment="1">
      <alignment horizontal="center"/>
    </xf>
    <xf numFmtId="0" fontId="2" fillId="0" borderId="0" xfId="0" applyFont="1" applyAlignment="1">
      <alignment horizontal="left" vertical="center"/>
    </xf>
    <xf numFmtId="0" fontId="7" fillId="4" borderId="1" xfId="0" applyFont="1" applyFill="1" applyBorder="1"/>
    <xf numFmtId="0" fontId="7" fillId="11" borderId="1" xfId="0" applyFont="1" applyFill="1" applyBorder="1"/>
    <xf numFmtId="0" fontId="16" fillId="0" borderId="0" xfId="0" applyFont="1"/>
    <xf numFmtId="0" fontId="7" fillId="11" borderId="1" xfId="0" applyFont="1" applyFill="1" applyBorder="1" applyAlignment="1">
      <alignment horizontal="center"/>
    </xf>
    <xf numFmtId="44" fontId="30" fillId="0" borderId="0" xfId="1" applyFont="1" applyFill="1"/>
    <xf numFmtId="0" fontId="12" fillId="6" borderId="0" xfId="0" applyFont="1" applyFill="1" applyAlignment="1">
      <alignment horizontal="center"/>
    </xf>
    <xf numFmtId="6" fontId="0" fillId="0" borderId="0" xfId="0" applyNumberFormat="1" applyAlignment="1">
      <alignment horizontal="left" vertical="center"/>
    </xf>
    <xf numFmtId="0" fontId="26" fillId="6" borderId="0" xfId="0" applyFont="1" applyFill="1"/>
    <xf numFmtId="0" fontId="2" fillId="0" borderId="0" xfId="0" applyFont="1" applyAlignment="1">
      <alignment horizontal="center"/>
    </xf>
    <xf numFmtId="6" fontId="2" fillId="0" borderId="0" xfId="0" applyNumberFormat="1" applyFont="1" applyAlignment="1">
      <alignment vertical="center"/>
    </xf>
    <xf numFmtId="0" fontId="2" fillId="8" borderId="0" xfId="0" applyFont="1" applyFill="1" applyAlignment="1">
      <alignment horizontal="center"/>
    </xf>
    <xf numFmtId="44" fontId="20" fillId="8" borderId="0" xfId="1" applyFont="1" applyFill="1"/>
    <xf numFmtId="44" fontId="20" fillId="0" borderId="0" xfId="0" applyNumberFormat="1" applyFont="1"/>
    <xf numFmtId="0" fontId="0" fillId="11" borderId="0" xfId="0" applyFill="1"/>
    <xf numFmtId="0" fontId="12" fillId="12" borderId="0" xfId="0" applyFont="1" applyFill="1"/>
    <xf numFmtId="0" fontId="21" fillId="12" borderId="0" xfId="0" applyFont="1" applyFill="1"/>
    <xf numFmtId="0" fontId="12" fillId="12" borderId="0" xfId="0" applyFont="1" applyFill="1" applyAlignment="1">
      <alignment horizontal="center"/>
    </xf>
    <xf numFmtId="0" fontId="0" fillId="12" borderId="0" xfId="0" applyFill="1"/>
    <xf numFmtId="44" fontId="18" fillId="12" borderId="0" xfId="1" applyFont="1" applyFill="1"/>
    <xf numFmtId="44" fontId="17" fillId="12" borderId="0" xfId="1" applyFont="1" applyFill="1" applyBorder="1"/>
    <xf numFmtId="0" fontId="2" fillId="13" borderId="0" xfId="0" applyFont="1" applyFill="1"/>
    <xf numFmtId="0" fontId="0" fillId="13" borderId="0" xfId="0" applyFill="1"/>
    <xf numFmtId="44" fontId="19" fillId="13" borderId="0" xfId="1" applyFont="1" applyFill="1"/>
    <xf numFmtId="44" fontId="2" fillId="13" borderId="0" xfId="1" applyFont="1" applyFill="1"/>
    <xf numFmtId="44" fontId="0" fillId="10" borderId="0" xfId="1" applyFont="1" applyFill="1"/>
    <xf numFmtId="44" fontId="2" fillId="10" borderId="0" xfId="1" applyFont="1" applyFill="1"/>
    <xf numFmtId="44" fontId="0" fillId="11" borderId="0" xfId="1" applyFont="1" applyFill="1"/>
    <xf numFmtId="44" fontId="2" fillId="11" borderId="0" xfId="1" applyFont="1" applyFill="1"/>
    <xf numFmtId="0" fontId="36" fillId="0" borderId="0" xfId="0" applyFont="1" applyAlignment="1">
      <alignment vertical="center" wrapText="1"/>
    </xf>
    <xf numFmtId="0" fontId="0" fillId="14" borderId="0" xfId="0" applyFill="1"/>
    <xf numFmtId="0" fontId="12" fillId="14" borderId="0" xfId="0" applyFont="1" applyFill="1"/>
    <xf numFmtId="0" fontId="21" fillId="14" borderId="0" xfId="0" applyFont="1" applyFill="1"/>
    <xf numFmtId="0" fontId="21" fillId="14" borderId="0" xfId="0" applyFont="1" applyFill="1" applyAlignment="1">
      <alignment horizontal="center"/>
    </xf>
    <xf numFmtId="0" fontId="2" fillId="15" borderId="0" xfId="0" applyFont="1" applyFill="1"/>
    <xf numFmtId="0" fontId="0" fillId="15" borderId="0" xfId="0" applyFill="1"/>
    <xf numFmtId="0" fontId="12" fillId="16" borderId="0" xfId="0" applyFont="1" applyFill="1"/>
    <xf numFmtId="0" fontId="21" fillId="16" borderId="0" xfId="0" applyFont="1" applyFill="1"/>
    <xf numFmtId="0" fontId="21" fillId="16" borderId="0" xfId="0" applyFont="1" applyFill="1" applyAlignment="1">
      <alignment horizontal="center"/>
    </xf>
    <xf numFmtId="0" fontId="0" fillId="16" borderId="0" xfId="0" applyFill="1"/>
    <xf numFmtId="0" fontId="2" fillId="17" borderId="0" xfId="0" applyFont="1" applyFill="1"/>
    <xf numFmtId="0" fontId="0" fillId="17" borderId="0" xfId="0" applyFill="1"/>
    <xf numFmtId="44" fontId="18" fillId="16" borderId="0" xfId="1" applyFont="1" applyFill="1"/>
    <xf numFmtId="44" fontId="17" fillId="16" borderId="0" xfId="1" applyFont="1" applyFill="1" applyBorder="1"/>
    <xf numFmtId="44" fontId="0" fillId="7" borderId="0" xfId="1" applyFont="1" applyFill="1"/>
    <xf numFmtId="0" fontId="17" fillId="12" borderId="0" xfId="0" applyFont="1" applyFill="1" applyAlignment="1">
      <alignment horizontal="center" wrapText="1"/>
    </xf>
    <xf numFmtId="0" fontId="26" fillId="12" borderId="0" xfId="0" applyFont="1" applyFill="1" applyAlignment="1">
      <alignment horizontal="center"/>
    </xf>
    <xf numFmtId="0" fontId="26" fillId="6" borderId="0" xfId="0" applyFont="1" applyFill="1" applyAlignment="1">
      <alignment horizontal="center"/>
    </xf>
    <xf numFmtId="0" fontId="17" fillId="6" borderId="0" xfId="0" applyFont="1" applyFill="1" applyAlignment="1">
      <alignment horizontal="center" wrapText="1"/>
    </xf>
    <xf numFmtId="0" fontId="26" fillId="14" borderId="0" xfId="0" applyFont="1" applyFill="1" applyAlignment="1">
      <alignment horizontal="center"/>
    </xf>
    <xf numFmtId="0" fontId="17" fillId="14" borderId="0" xfId="0" applyFont="1" applyFill="1" applyAlignment="1">
      <alignment horizontal="center" wrapText="1"/>
    </xf>
    <xf numFmtId="0" fontId="26" fillId="16" borderId="0" xfId="0" applyFont="1" applyFill="1" applyAlignment="1">
      <alignment horizontal="center"/>
    </xf>
    <xf numFmtId="0" fontId="17" fillId="16" borderId="0" xfId="0" applyFont="1" applyFill="1" applyAlignment="1">
      <alignment horizontal="center" wrapText="1"/>
    </xf>
    <xf numFmtId="0" fontId="17" fillId="16" borderId="0" xfId="0" applyFont="1" applyFill="1" applyAlignment="1">
      <alignment wrapText="1"/>
    </xf>
    <xf numFmtId="44" fontId="0" fillId="15" borderId="0" xfId="1" applyFont="1" applyFill="1"/>
    <xf numFmtId="44" fontId="18" fillId="14" borderId="0" xfId="1" applyFont="1" applyFill="1"/>
    <xf numFmtId="44" fontId="20" fillId="15" borderId="0" xfId="1" applyFont="1" applyFill="1"/>
    <xf numFmtId="44" fontId="17" fillId="14" borderId="0" xfId="1" applyFont="1" applyFill="1" applyBorder="1"/>
    <xf numFmtId="44" fontId="0" fillId="17" borderId="0" xfId="1" applyFont="1" applyFill="1"/>
    <xf numFmtId="44" fontId="20" fillId="17" borderId="0" xfId="1" applyFont="1" applyFill="1"/>
    <xf numFmtId="6" fontId="2" fillId="0" borderId="0" xfId="0" applyNumberFormat="1" applyFont="1" applyAlignment="1">
      <alignment horizontal="center" vertical="center"/>
    </xf>
    <xf numFmtId="0" fontId="19" fillId="2" borderId="0" xfId="0" applyFont="1" applyFill="1"/>
    <xf numFmtId="0" fontId="20" fillId="2" borderId="0" xfId="0" applyFont="1" applyFill="1"/>
    <xf numFmtId="0" fontId="19" fillId="2" borderId="0" xfId="0" applyFont="1" applyFill="1" applyAlignment="1">
      <alignment horizontal="center"/>
    </xf>
    <xf numFmtId="0" fontId="40" fillId="2" borderId="0" xfId="0" applyFont="1" applyFill="1" applyAlignment="1">
      <alignment horizontal="center"/>
    </xf>
    <xf numFmtId="44" fontId="29" fillId="2" borderId="0" xfId="1" applyFont="1" applyFill="1"/>
    <xf numFmtId="0" fontId="28" fillId="2" borderId="0" xfId="0" applyFont="1" applyFill="1" applyAlignment="1">
      <alignment horizontal="center" wrapText="1"/>
    </xf>
    <xf numFmtId="44" fontId="28" fillId="2" borderId="0" xfId="1" applyFont="1" applyFill="1" applyBorder="1"/>
    <xf numFmtId="0" fontId="2" fillId="18" borderId="0" xfId="0" applyFont="1" applyFill="1"/>
    <xf numFmtId="44" fontId="2" fillId="18" borderId="0" xfId="1" applyFont="1" applyFill="1"/>
    <xf numFmtId="0" fontId="42" fillId="2" borderId="0" xfId="0" applyFont="1" applyFill="1"/>
    <xf numFmtId="0" fontId="13" fillId="2" borderId="0" xfId="0" applyFont="1" applyFill="1"/>
    <xf numFmtId="6" fontId="2" fillId="0" borderId="0" xfId="1" applyNumberFormat="1" applyFont="1" applyFill="1"/>
    <xf numFmtId="0" fontId="24" fillId="19" borderId="1" xfId="0" applyFont="1" applyFill="1" applyBorder="1"/>
    <xf numFmtId="0" fontId="2" fillId="19" borderId="1" xfId="0" applyFont="1" applyFill="1" applyBorder="1"/>
    <xf numFmtId="6" fontId="2" fillId="19" borderId="0" xfId="0" applyNumberFormat="1" applyFont="1" applyFill="1" applyAlignment="1">
      <alignment vertical="center"/>
    </xf>
    <xf numFmtId="6" fontId="0" fillId="19" borderId="0" xfId="0" applyNumberFormat="1" applyFill="1" applyAlignment="1">
      <alignment vertical="center"/>
    </xf>
    <xf numFmtId="0" fontId="0" fillId="19" borderId="0" xfId="0" applyFill="1"/>
    <xf numFmtId="6" fontId="2" fillId="19" borderId="0" xfId="0" applyNumberFormat="1" applyFont="1" applyFill="1"/>
    <xf numFmtId="44" fontId="0" fillId="19" borderId="0" xfId="2" applyNumberFormat="1" applyFont="1" applyFill="1"/>
    <xf numFmtId="6" fontId="0" fillId="19" borderId="0" xfId="0" applyNumberFormat="1" applyFill="1" applyAlignment="1">
      <alignment horizontal="left" vertical="center"/>
    </xf>
    <xf numFmtId="0" fontId="2" fillId="19" borderId="0" xfId="0" applyFont="1" applyFill="1"/>
    <xf numFmtId="0" fontId="35" fillId="2" borderId="0" xfId="0" applyFont="1" applyFill="1"/>
    <xf numFmtId="44" fontId="0" fillId="2" borderId="0" xfId="2" applyNumberFormat="1" applyFont="1" applyFill="1"/>
    <xf numFmtId="44" fontId="20" fillId="19" borderId="0" xfId="2" applyNumberFormat="1" applyFont="1" applyFill="1"/>
    <xf numFmtId="44" fontId="0" fillId="19" borderId="0" xfId="1" applyFont="1" applyFill="1"/>
    <xf numFmtId="44" fontId="20" fillId="19" borderId="0" xfId="1" applyFont="1" applyFill="1"/>
    <xf numFmtId="0" fontId="5" fillId="19" borderId="0" xfId="0" applyFont="1" applyFill="1" applyAlignment="1">
      <alignment horizontal="left"/>
    </xf>
    <xf numFmtId="0" fontId="43" fillId="0" borderId="0" xfId="0" applyFont="1"/>
    <xf numFmtId="0" fontId="7" fillId="4" borderId="0" xfId="0" applyFont="1" applyFill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0" fillId="0" borderId="0" xfId="0" applyAlignment="1">
      <alignment horizontal="right"/>
    </xf>
    <xf numFmtId="0" fontId="7" fillId="11" borderId="1" xfId="0" applyFont="1" applyFill="1" applyBorder="1" applyAlignment="1">
      <alignment horizontal="center"/>
    </xf>
  </cellXfs>
  <cellStyles count="7">
    <cellStyle name="Comma" xfId="2" builtinId="3"/>
    <cellStyle name="Comma 2" xfId="4" xr:uid="{00000000-0005-0000-0000-000001000000}"/>
    <cellStyle name="Currency" xfId="1" builtinId="4"/>
    <cellStyle name="Normal" xfId="0" builtinId="0"/>
    <cellStyle name="Normal 2" xfId="3" xr:uid="{00000000-0005-0000-0000-000004000000}"/>
    <cellStyle name="Normal 3 2" xfId="6" xr:uid="{00000000-0005-0000-0000-000005000000}"/>
    <cellStyle name="Percent 4" xfId="5" xr:uid="{00000000-0005-0000-0000-000006000000}"/>
  </cellStyles>
  <dxfs count="0"/>
  <tableStyles count="0" defaultTableStyle="TableStyleMedium2" defaultPivotStyle="PivotStyleLight16"/>
  <colors>
    <mruColors>
      <color rgb="FFFFCC00"/>
      <color rgb="FFFFFF00"/>
      <color rgb="FFFFFFCC"/>
      <color rgb="FFFF9900"/>
      <color rgb="FFCC9900"/>
      <color rgb="FFFFFF99"/>
      <color rgb="FFFF99CC"/>
      <color rgb="FF0000FF"/>
      <color rgb="FFCC3300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-0.249977111117893"/>
  </sheetPr>
  <dimension ref="A1:F67"/>
  <sheetViews>
    <sheetView workbookViewId="0">
      <selection activeCell="A3" sqref="A3"/>
    </sheetView>
  </sheetViews>
  <sheetFormatPr defaultRowHeight="14.4" x14ac:dyDescent="0.3"/>
  <cols>
    <col min="1" max="1" width="22.88671875" customWidth="1"/>
    <col min="2" max="2" width="35.5546875" bestFit="1" customWidth="1"/>
    <col min="3" max="3" width="17.109375" bestFit="1" customWidth="1"/>
    <col min="4" max="4" width="15.109375" bestFit="1" customWidth="1"/>
    <col min="5" max="5" width="22.44140625" customWidth="1"/>
    <col min="6" max="6" width="12.88671875" customWidth="1"/>
    <col min="7" max="7" width="15.33203125" customWidth="1"/>
    <col min="10" max="10" width="19.109375" customWidth="1"/>
    <col min="11" max="11" width="14" customWidth="1"/>
    <col min="12" max="12" width="12.5546875" customWidth="1"/>
    <col min="13" max="13" width="16.44140625" customWidth="1"/>
    <col min="14" max="14" width="13.44140625" customWidth="1"/>
  </cols>
  <sheetData>
    <row r="1" spans="1:6" ht="21" x14ac:dyDescent="0.4">
      <c r="A1" s="53" t="s">
        <v>376</v>
      </c>
    </row>
    <row r="2" spans="1:6" x14ac:dyDescent="0.3">
      <c r="A2" s="90" t="s">
        <v>395</v>
      </c>
    </row>
    <row r="3" spans="1:6" x14ac:dyDescent="0.3">
      <c r="A3" s="90"/>
    </row>
    <row r="4" spans="1:6" x14ac:dyDescent="0.3">
      <c r="A4" s="51" t="s">
        <v>377</v>
      </c>
    </row>
    <row r="5" spans="1:6" x14ac:dyDescent="0.3">
      <c r="A5" s="51" t="s">
        <v>349</v>
      </c>
    </row>
    <row r="6" spans="1:6" x14ac:dyDescent="0.3">
      <c r="A6" s="51" t="s">
        <v>437</v>
      </c>
    </row>
    <row r="7" spans="1:6" x14ac:dyDescent="0.3">
      <c r="A7" s="51" t="s">
        <v>391</v>
      </c>
    </row>
    <row r="8" spans="1:6" x14ac:dyDescent="0.3">
      <c r="A8" s="51" t="s">
        <v>438</v>
      </c>
    </row>
    <row r="9" spans="1:6" x14ac:dyDescent="0.3">
      <c r="A9" s="201" t="s">
        <v>444</v>
      </c>
    </row>
    <row r="10" spans="1:6" x14ac:dyDescent="0.3">
      <c r="A10" s="51"/>
    </row>
    <row r="11" spans="1:6" x14ac:dyDescent="0.3">
      <c r="A11" s="34" t="s">
        <v>378</v>
      </c>
      <c r="B11" s="33"/>
      <c r="C11" s="2"/>
      <c r="D11" s="2"/>
    </row>
    <row r="12" spans="1:6" x14ac:dyDescent="0.3">
      <c r="A12" s="2" t="s">
        <v>422</v>
      </c>
      <c r="B12" s="43" t="s">
        <v>423</v>
      </c>
      <c r="C12" s="5"/>
      <c r="D12" s="5"/>
    </row>
    <row r="13" spans="1:6" ht="16.2" x14ac:dyDescent="0.45">
      <c r="A13" s="2"/>
      <c r="B13" s="31"/>
      <c r="C13" s="31"/>
      <c r="D13" s="4"/>
      <c r="E13" s="13"/>
      <c r="F13" s="32"/>
    </row>
    <row r="14" spans="1:6" ht="15.6" x14ac:dyDescent="0.3">
      <c r="A14" s="9" t="s">
        <v>38</v>
      </c>
      <c r="C14" s="202" t="s">
        <v>348</v>
      </c>
      <c r="D14" s="202"/>
      <c r="E14" s="17"/>
    </row>
    <row r="15" spans="1:6" x14ac:dyDescent="0.3">
      <c r="A15" s="128" t="s">
        <v>396</v>
      </c>
      <c r="B15" s="129"/>
      <c r="C15" s="130" t="s">
        <v>352</v>
      </c>
      <c r="D15" s="130" t="s">
        <v>10</v>
      </c>
      <c r="E15" s="128" t="s">
        <v>350</v>
      </c>
    </row>
    <row r="16" spans="1:6" x14ac:dyDescent="0.3">
      <c r="A16" s="17" t="s">
        <v>47</v>
      </c>
      <c r="B16" s="18"/>
    </row>
    <row r="17" spans="1:5" ht="15.6" x14ac:dyDescent="0.3">
      <c r="A17" s="11" t="s">
        <v>3</v>
      </c>
      <c r="B17" s="2" t="s">
        <v>445</v>
      </c>
    </row>
    <row r="18" spans="1:5" ht="28.8" x14ac:dyDescent="0.3">
      <c r="A18" s="110" t="s">
        <v>0</v>
      </c>
      <c r="B18" s="123" t="s">
        <v>379</v>
      </c>
      <c r="C18" s="123" t="s">
        <v>423</v>
      </c>
      <c r="D18" s="123" t="s">
        <v>423</v>
      </c>
      <c r="E18" s="107" t="s">
        <v>351</v>
      </c>
    </row>
    <row r="19" spans="1:5" x14ac:dyDescent="0.3">
      <c r="A19" s="2" t="s">
        <v>1</v>
      </c>
    </row>
    <row r="20" spans="1:5" x14ac:dyDescent="0.3">
      <c r="A20" s="15" t="s">
        <v>19</v>
      </c>
      <c r="B20" t="s">
        <v>15</v>
      </c>
      <c r="C20" s="192">
        <v>130</v>
      </c>
      <c r="D20" s="192">
        <v>130</v>
      </c>
    </row>
    <row r="21" spans="1:5" x14ac:dyDescent="0.3">
      <c r="A21" s="15" t="s">
        <v>19</v>
      </c>
      <c r="B21" t="s">
        <v>120</v>
      </c>
      <c r="C21" s="87">
        <v>500</v>
      </c>
      <c r="D21" s="89">
        <v>0</v>
      </c>
    </row>
    <row r="22" spans="1:5" x14ac:dyDescent="0.3">
      <c r="A22" s="15" t="s">
        <v>19</v>
      </c>
      <c r="B22" t="s">
        <v>16</v>
      </c>
      <c r="C22" s="87">
        <v>145</v>
      </c>
      <c r="D22" s="88">
        <v>145</v>
      </c>
    </row>
    <row r="23" spans="1:5" x14ac:dyDescent="0.3">
      <c r="A23" s="15" t="s">
        <v>19</v>
      </c>
      <c r="B23" t="s">
        <v>17</v>
      </c>
      <c r="C23" s="87">
        <v>78</v>
      </c>
      <c r="D23" s="88">
        <v>78</v>
      </c>
    </row>
    <row r="24" spans="1:5" x14ac:dyDescent="0.3">
      <c r="A24" s="15" t="s">
        <v>19</v>
      </c>
      <c r="B24" t="s">
        <v>18</v>
      </c>
      <c r="C24" s="88">
        <v>25</v>
      </c>
      <c r="D24" s="88">
        <v>25</v>
      </c>
    </row>
    <row r="25" spans="1:5" x14ac:dyDescent="0.3">
      <c r="A25" s="2" t="s">
        <v>346</v>
      </c>
      <c r="B25" t="s">
        <v>29</v>
      </c>
      <c r="C25" s="4">
        <v>250</v>
      </c>
      <c r="D25" s="5">
        <v>125</v>
      </c>
    </row>
    <row r="26" spans="1:5" x14ac:dyDescent="0.3">
      <c r="A26" s="2" t="s">
        <v>326</v>
      </c>
      <c r="B26" t="s">
        <v>25</v>
      </c>
      <c r="C26" s="198">
        <v>4644</v>
      </c>
      <c r="D26" s="198">
        <v>0</v>
      </c>
    </row>
    <row r="27" spans="1:5" x14ac:dyDescent="0.3">
      <c r="A27" s="2" t="s">
        <v>347</v>
      </c>
      <c r="B27" t="s">
        <v>25</v>
      </c>
      <c r="C27" s="198">
        <v>4748</v>
      </c>
      <c r="D27" s="198">
        <v>0</v>
      </c>
    </row>
    <row r="28" spans="1:5" x14ac:dyDescent="0.3">
      <c r="A28" s="2" t="s">
        <v>6</v>
      </c>
      <c r="B28" t="s">
        <v>23</v>
      </c>
      <c r="C28" s="198">
        <v>846</v>
      </c>
      <c r="D28" s="198">
        <v>0</v>
      </c>
    </row>
    <row r="29" spans="1:5" x14ac:dyDescent="0.3">
      <c r="A29" s="2" t="s">
        <v>5</v>
      </c>
      <c r="B29" t="s">
        <v>24</v>
      </c>
      <c r="C29" s="198">
        <v>693</v>
      </c>
      <c r="D29" s="198">
        <v>0</v>
      </c>
    </row>
    <row r="30" spans="1:5" x14ac:dyDescent="0.3">
      <c r="A30" s="2" t="s">
        <v>9</v>
      </c>
      <c r="B30" t="s">
        <v>26</v>
      </c>
      <c r="C30" s="198">
        <v>1170</v>
      </c>
      <c r="D30" s="198">
        <v>1170</v>
      </c>
    </row>
    <row r="31" spans="1:5" x14ac:dyDescent="0.3">
      <c r="A31" s="2" t="s">
        <v>21</v>
      </c>
      <c r="B31" t="s">
        <v>22</v>
      </c>
      <c r="C31" s="198">
        <v>1896</v>
      </c>
      <c r="D31" s="198">
        <v>1896</v>
      </c>
    </row>
    <row r="32" spans="1:5" x14ac:dyDescent="0.3">
      <c r="A32" s="2" t="s">
        <v>241</v>
      </c>
      <c r="B32" t="s">
        <v>36</v>
      </c>
      <c r="C32" s="4">
        <v>108</v>
      </c>
      <c r="D32" s="5">
        <v>0</v>
      </c>
    </row>
    <row r="33" spans="1:5" x14ac:dyDescent="0.3">
      <c r="B33" s="8" t="s">
        <v>27</v>
      </c>
      <c r="C33" s="185">
        <f>SUM(C18:C32)</f>
        <v>15233</v>
      </c>
      <c r="D33" s="24">
        <f>SUM(D18:D32)</f>
        <v>3569</v>
      </c>
    </row>
    <row r="34" spans="1:5" ht="15.6" x14ac:dyDescent="0.3">
      <c r="A34" s="11" t="s">
        <v>4</v>
      </c>
      <c r="B34" s="2" t="s">
        <v>448</v>
      </c>
      <c r="C34" s="4"/>
      <c r="D34" s="4"/>
    </row>
    <row r="35" spans="1:5" ht="28.8" x14ac:dyDescent="0.3">
      <c r="A35" s="110" t="s">
        <v>0</v>
      </c>
      <c r="B35" s="123" t="s">
        <v>379</v>
      </c>
      <c r="C35" s="123" t="s">
        <v>423</v>
      </c>
      <c r="D35" s="123" t="s">
        <v>423</v>
      </c>
      <c r="E35" s="107" t="s">
        <v>351</v>
      </c>
    </row>
    <row r="36" spans="1:5" x14ac:dyDescent="0.3">
      <c r="A36" s="2" t="s">
        <v>1</v>
      </c>
    </row>
    <row r="37" spans="1:5" x14ac:dyDescent="0.3">
      <c r="A37" s="15" t="s">
        <v>19</v>
      </c>
      <c r="B37" t="s">
        <v>15</v>
      </c>
      <c r="C37" s="192">
        <v>130</v>
      </c>
      <c r="D37" s="192">
        <v>130</v>
      </c>
    </row>
    <row r="38" spans="1:5" x14ac:dyDescent="0.3">
      <c r="A38" s="15" t="s">
        <v>19</v>
      </c>
      <c r="B38" t="s">
        <v>120</v>
      </c>
      <c r="C38" s="87">
        <v>500</v>
      </c>
      <c r="D38" s="89">
        <v>0</v>
      </c>
    </row>
    <row r="39" spans="1:5" x14ac:dyDescent="0.3">
      <c r="A39" s="15" t="s">
        <v>19</v>
      </c>
      <c r="B39" t="s">
        <v>16</v>
      </c>
      <c r="C39" s="87">
        <v>145</v>
      </c>
      <c r="D39" s="88">
        <v>145</v>
      </c>
    </row>
    <row r="40" spans="1:5" x14ac:dyDescent="0.3">
      <c r="A40" s="15" t="s">
        <v>19</v>
      </c>
      <c r="B40" t="s">
        <v>17</v>
      </c>
      <c r="C40" s="87">
        <v>78</v>
      </c>
      <c r="D40" s="88">
        <v>78</v>
      </c>
    </row>
    <row r="41" spans="1:5" x14ac:dyDescent="0.3">
      <c r="A41" s="15" t="s">
        <v>19</v>
      </c>
      <c r="B41" t="s">
        <v>18</v>
      </c>
      <c r="C41" s="88">
        <v>25</v>
      </c>
      <c r="D41" s="88">
        <v>25</v>
      </c>
    </row>
    <row r="42" spans="1:5" x14ac:dyDescent="0.3">
      <c r="A42" s="2" t="s">
        <v>346</v>
      </c>
      <c r="B42" t="s">
        <v>29</v>
      </c>
      <c r="C42" s="4">
        <v>250</v>
      </c>
      <c r="D42" s="5">
        <v>125</v>
      </c>
    </row>
    <row r="43" spans="1:5" x14ac:dyDescent="0.3">
      <c r="A43" s="2" t="s">
        <v>326</v>
      </c>
      <c r="B43" t="s">
        <v>25</v>
      </c>
      <c r="C43" s="198">
        <v>4644</v>
      </c>
      <c r="D43" s="198">
        <v>0</v>
      </c>
    </row>
    <row r="44" spans="1:5" x14ac:dyDescent="0.3">
      <c r="A44" s="2" t="s">
        <v>347</v>
      </c>
      <c r="B44" t="s">
        <v>25</v>
      </c>
      <c r="C44" s="198">
        <v>4748</v>
      </c>
      <c r="D44" s="198">
        <v>0</v>
      </c>
    </row>
    <row r="45" spans="1:5" x14ac:dyDescent="0.3">
      <c r="A45" s="2" t="s">
        <v>6</v>
      </c>
      <c r="B45" t="s">
        <v>23</v>
      </c>
      <c r="C45" s="198">
        <v>846</v>
      </c>
      <c r="D45" s="198">
        <v>0</v>
      </c>
    </row>
    <row r="46" spans="1:5" x14ac:dyDescent="0.3">
      <c r="A46" s="2" t="s">
        <v>5</v>
      </c>
      <c r="B46" t="s">
        <v>24</v>
      </c>
      <c r="C46" s="198">
        <v>693</v>
      </c>
      <c r="D46" s="198">
        <v>0</v>
      </c>
    </row>
    <row r="47" spans="1:5" x14ac:dyDescent="0.3">
      <c r="A47" s="2" t="s">
        <v>9</v>
      </c>
      <c r="B47" t="s">
        <v>26</v>
      </c>
      <c r="C47" s="198">
        <v>1170</v>
      </c>
      <c r="D47" s="198">
        <v>1170</v>
      </c>
    </row>
    <row r="48" spans="1:5" x14ac:dyDescent="0.3">
      <c r="A48" s="2" t="s">
        <v>21</v>
      </c>
      <c r="B48" t="s">
        <v>22</v>
      </c>
      <c r="C48" s="198">
        <v>1896</v>
      </c>
      <c r="D48" s="198">
        <v>1896</v>
      </c>
    </row>
    <row r="49" spans="1:5" x14ac:dyDescent="0.3">
      <c r="A49" s="2" t="s">
        <v>241</v>
      </c>
      <c r="B49" t="s">
        <v>36</v>
      </c>
      <c r="C49" s="4">
        <v>108</v>
      </c>
      <c r="D49" s="5">
        <v>0</v>
      </c>
    </row>
    <row r="50" spans="1:5" x14ac:dyDescent="0.3">
      <c r="B50" s="8" t="s">
        <v>28</v>
      </c>
      <c r="C50" s="185">
        <f>SUM(C35:C49)</f>
        <v>15233</v>
      </c>
      <c r="D50" s="24">
        <f>SUM(D35:D49)</f>
        <v>3569</v>
      </c>
    </row>
    <row r="51" spans="1:5" ht="17.399999999999999" x14ac:dyDescent="0.45">
      <c r="A51" s="131"/>
      <c r="B51" s="159" t="s">
        <v>82</v>
      </c>
      <c r="C51" s="132">
        <f>C33+C50</f>
        <v>30466</v>
      </c>
      <c r="D51" s="132">
        <f>D33+D50</f>
        <v>7138</v>
      </c>
      <c r="E51" s="131"/>
    </row>
    <row r="52" spans="1:5" x14ac:dyDescent="0.3">
      <c r="B52" s="8"/>
      <c r="C52" s="5"/>
      <c r="D52" s="5"/>
    </row>
    <row r="53" spans="1:5" ht="15.6" x14ac:dyDescent="0.3">
      <c r="A53" s="11" t="s">
        <v>50</v>
      </c>
      <c r="B53" s="2" t="s">
        <v>450</v>
      </c>
      <c r="C53" s="24"/>
      <c r="D53" s="24"/>
    </row>
    <row r="54" spans="1:5" ht="28.8" x14ac:dyDescent="0.3">
      <c r="A54" s="110" t="s">
        <v>0</v>
      </c>
      <c r="B54" s="123" t="s">
        <v>379</v>
      </c>
      <c r="C54" s="123" t="s">
        <v>423</v>
      </c>
      <c r="D54" s="123" t="s">
        <v>423</v>
      </c>
      <c r="E54" s="107" t="s">
        <v>351</v>
      </c>
    </row>
    <row r="55" spans="1:5" x14ac:dyDescent="0.3">
      <c r="A55" s="2" t="s">
        <v>1</v>
      </c>
    </row>
    <row r="56" spans="1:5" x14ac:dyDescent="0.3">
      <c r="A56" s="15" t="s">
        <v>19</v>
      </c>
      <c r="B56" t="s">
        <v>17</v>
      </c>
      <c r="C56" s="88">
        <v>39</v>
      </c>
      <c r="D56" s="88">
        <v>39</v>
      </c>
    </row>
    <row r="57" spans="1:5" x14ac:dyDescent="0.3">
      <c r="A57" s="2" t="s">
        <v>346</v>
      </c>
      <c r="B57" t="s">
        <v>8</v>
      </c>
      <c r="C57" s="5">
        <v>100</v>
      </c>
      <c r="D57" s="5">
        <v>50</v>
      </c>
    </row>
    <row r="58" spans="1:5" x14ac:dyDescent="0.3">
      <c r="A58" s="2" t="s">
        <v>326</v>
      </c>
      <c r="B58" t="s">
        <v>11</v>
      </c>
      <c r="C58" s="199">
        <v>3105</v>
      </c>
      <c r="D58" s="4">
        <v>0</v>
      </c>
    </row>
    <row r="59" spans="1:5" x14ac:dyDescent="0.3">
      <c r="A59" s="2" t="s">
        <v>347</v>
      </c>
      <c r="B59" t="s">
        <v>327</v>
      </c>
      <c r="C59" s="199">
        <v>3165</v>
      </c>
      <c r="D59" s="4">
        <v>0</v>
      </c>
    </row>
    <row r="60" spans="1:5" x14ac:dyDescent="0.3">
      <c r="A60" s="2" t="s">
        <v>6</v>
      </c>
      <c r="B60" t="s">
        <v>12</v>
      </c>
      <c r="C60" s="199">
        <v>564</v>
      </c>
      <c r="D60" s="4">
        <v>0</v>
      </c>
    </row>
    <row r="61" spans="1:5" x14ac:dyDescent="0.3">
      <c r="A61" s="2" t="s">
        <v>5</v>
      </c>
      <c r="B61" t="s">
        <v>13</v>
      </c>
      <c r="C61" s="199">
        <v>462</v>
      </c>
      <c r="D61" s="4">
        <v>0</v>
      </c>
    </row>
    <row r="62" spans="1:5" x14ac:dyDescent="0.3">
      <c r="A62" s="2" t="s">
        <v>9</v>
      </c>
      <c r="B62" t="s">
        <v>14</v>
      </c>
      <c r="C62" s="198">
        <v>780</v>
      </c>
      <c r="D62" s="198">
        <v>780</v>
      </c>
    </row>
    <row r="63" spans="1:5" x14ac:dyDescent="0.3">
      <c r="A63" s="2" t="s">
        <v>21</v>
      </c>
      <c r="B63" s="28" t="s">
        <v>121</v>
      </c>
      <c r="C63" s="4">
        <v>0</v>
      </c>
      <c r="D63" s="4">
        <v>0</v>
      </c>
    </row>
    <row r="64" spans="1:5" x14ac:dyDescent="0.3">
      <c r="A64" s="2" t="s">
        <v>7</v>
      </c>
      <c r="B64" s="28" t="s">
        <v>121</v>
      </c>
      <c r="C64" s="4">
        <v>0</v>
      </c>
      <c r="D64" s="5">
        <v>0</v>
      </c>
    </row>
    <row r="65" spans="1:5" x14ac:dyDescent="0.3">
      <c r="B65" s="8" t="s">
        <v>20</v>
      </c>
      <c r="C65" s="185">
        <f>SUM(C54:C64)</f>
        <v>8215</v>
      </c>
      <c r="D65" s="24">
        <f>SUM(D54:D64)</f>
        <v>869</v>
      </c>
    </row>
    <row r="66" spans="1:5" x14ac:dyDescent="0.3">
      <c r="B66" s="8"/>
      <c r="C66" s="24"/>
      <c r="D66" s="24"/>
    </row>
    <row r="67" spans="1:5" ht="33" customHeight="1" x14ac:dyDescent="0.3">
      <c r="A67" s="131"/>
      <c r="B67" s="158" t="s">
        <v>392</v>
      </c>
      <c r="C67" s="133">
        <f>C33+C50+C65</f>
        <v>38681</v>
      </c>
      <c r="D67" s="133">
        <f>D33+D50+D65</f>
        <v>8007</v>
      </c>
      <c r="E67" s="131"/>
    </row>
  </sheetData>
  <mergeCells count="1">
    <mergeCell ref="C14:D14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3" tint="0.39997558519241921"/>
  </sheetPr>
  <dimension ref="A1:F66"/>
  <sheetViews>
    <sheetView workbookViewId="0">
      <selection activeCell="A2" sqref="A2"/>
    </sheetView>
  </sheetViews>
  <sheetFormatPr defaultRowHeight="14.4" x14ac:dyDescent="0.3"/>
  <cols>
    <col min="1" max="1" width="23.6640625" customWidth="1"/>
    <col min="2" max="2" width="30.88671875" customWidth="1"/>
    <col min="3" max="3" width="15.44140625" customWidth="1"/>
    <col min="4" max="4" width="15.109375" bestFit="1" customWidth="1"/>
    <col min="5" max="5" width="21.44140625" customWidth="1"/>
    <col min="6" max="6" width="12.88671875" customWidth="1"/>
    <col min="7" max="7" width="15.33203125" customWidth="1"/>
    <col min="10" max="10" width="19.109375" customWidth="1"/>
    <col min="11" max="11" width="14" customWidth="1"/>
    <col min="12" max="12" width="12.5546875" customWidth="1"/>
    <col min="13" max="13" width="16.44140625" customWidth="1"/>
    <col min="14" max="14" width="13.44140625" customWidth="1"/>
  </cols>
  <sheetData>
    <row r="1" spans="1:6" ht="21" x14ac:dyDescent="0.4">
      <c r="A1" s="53" t="s">
        <v>406</v>
      </c>
    </row>
    <row r="2" spans="1:6" x14ac:dyDescent="0.3">
      <c r="A2" s="90"/>
    </row>
    <row r="3" spans="1:6" x14ac:dyDescent="0.3">
      <c r="A3" s="51" t="s">
        <v>407</v>
      </c>
    </row>
    <row r="4" spans="1:6" x14ac:dyDescent="0.3">
      <c r="A4" s="51" t="s">
        <v>349</v>
      </c>
    </row>
    <row r="5" spans="1:6" x14ac:dyDescent="0.3">
      <c r="A5" s="51" t="s">
        <v>437</v>
      </c>
    </row>
    <row r="6" spans="1:6" x14ac:dyDescent="0.3">
      <c r="A6" s="51" t="s">
        <v>366</v>
      </c>
    </row>
    <row r="7" spans="1:6" x14ac:dyDescent="0.3">
      <c r="A7" s="51" t="s">
        <v>438</v>
      </c>
    </row>
    <row r="8" spans="1:6" x14ac:dyDescent="0.3">
      <c r="A8" s="201" t="s">
        <v>444</v>
      </c>
    </row>
    <row r="9" spans="1:6" x14ac:dyDescent="0.3">
      <c r="A9" s="51"/>
    </row>
    <row r="10" spans="1:6" x14ac:dyDescent="0.3">
      <c r="A10" s="34" t="s">
        <v>408</v>
      </c>
      <c r="B10" s="33"/>
      <c r="C10" s="2"/>
      <c r="D10" s="2"/>
    </row>
    <row r="11" spans="1:6" x14ac:dyDescent="0.3">
      <c r="A11" s="2" t="s">
        <v>409</v>
      </c>
      <c r="B11" s="123" t="s">
        <v>443</v>
      </c>
      <c r="C11" s="5"/>
      <c r="D11" s="5"/>
    </row>
    <row r="12" spans="1:6" ht="16.2" x14ac:dyDescent="0.45">
      <c r="A12" s="2"/>
      <c r="B12" s="31"/>
      <c r="C12" s="31"/>
      <c r="D12" s="4"/>
      <c r="E12" s="13"/>
      <c r="F12" s="32"/>
    </row>
    <row r="13" spans="1:6" ht="15.6" x14ac:dyDescent="0.3">
      <c r="A13" s="9" t="s">
        <v>38</v>
      </c>
      <c r="C13" s="109" t="s">
        <v>348</v>
      </c>
      <c r="D13" s="18"/>
      <c r="E13" s="17" t="s">
        <v>350</v>
      </c>
    </row>
    <row r="14" spans="1:6" x14ac:dyDescent="0.3">
      <c r="A14" s="149" t="s">
        <v>410</v>
      </c>
      <c r="B14" s="150"/>
      <c r="C14" s="150"/>
      <c r="D14" s="151"/>
      <c r="E14" s="152"/>
    </row>
    <row r="15" spans="1:6" x14ac:dyDescent="0.3">
      <c r="A15" s="17" t="s">
        <v>47</v>
      </c>
      <c r="B15" s="18"/>
      <c r="C15" s="18"/>
    </row>
    <row r="16" spans="1:6" ht="15.6" x14ac:dyDescent="0.3">
      <c r="A16" s="11" t="s">
        <v>3</v>
      </c>
      <c r="B16" s="2" t="s">
        <v>446</v>
      </c>
    </row>
    <row r="17" spans="1:5" ht="28.8" x14ac:dyDescent="0.3">
      <c r="A17" s="110" t="s">
        <v>0</v>
      </c>
      <c r="B17" s="188" t="s">
        <v>411</v>
      </c>
      <c r="C17" s="189" t="s">
        <v>443</v>
      </c>
      <c r="D17" s="189" t="s">
        <v>443</v>
      </c>
      <c r="E17" s="142" t="s">
        <v>351</v>
      </c>
    </row>
    <row r="18" spans="1:5" x14ac:dyDescent="0.3">
      <c r="A18" s="2" t="s">
        <v>1</v>
      </c>
    </row>
    <row r="19" spans="1:5" x14ac:dyDescent="0.3">
      <c r="A19" s="15" t="s">
        <v>19</v>
      </c>
      <c r="B19" t="s">
        <v>15</v>
      </c>
      <c r="C19" s="192">
        <v>130</v>
      </c>
      <c r="D19" s="192">
        <v>130</v>
      </c>
    </row>
    <row r="20" spans="1:5" x14ac:dyDescent="0.3">
      <c r="A20" s="15" t="s">
        <v>19</v>
      </c>
      <c r="B20" t="s">
        <v>120</v>
      </c>
      <c r="C20" s="87">
        <v>500</v>
      </c>
      <c r="D20" s="89">
        <v>0</v>
      </c>
    </row>
    <row r="21" spans="1:5" x14ac:dyDescent="0.3">
      <c r="A21" s="15" t="s">
        <v>19</v>
      </c>
      <c r="B21" t="s">
        <v>16</v>
      </c>
      <c r="C21" s="87">
        <v>145</v>
      </c>
      <c r="D21" s="88">
        <v>145</v>
      </c>
    </row>
    <row r="22" spans="1:5" x14ac:dyDescent="0.3">
      <c r="A22" s="15" t="s">
        <v>19</v>
      </c>
      <c r="B22" t="s">
        <v>17</v>
      </c>
      <c r="C22" s="87">
        <v>78</v>
      </c>
      <c r="D22" s="88">
        <v>78</v>
      </c>
    </row>
    <row r="23" spans="1:5" x14ac:dyDescent="0.3">
      <c r="A23" s="15" t="s">
        <v>19</v>
      </c>
      <c r="B23" t="s">
        <v>18</v>
      </c>
      <c r="C23" s="88">
        <v>25</v>
      </c>
      <c r="D23" s="88">
        <v>25</v>
      </c>
    </row>
    <row r="24" spans="1:5" x14ac:dyDescent="0.3">
      <c r="A24" s="2" t="s">
        <v>346</v>
      </c>
      <c r="B24" t="s">
        <v>29</v>
      </c>
      <c r="C24" s="4">
        <v>250</v>
      </c>
      <c r="D24" s="5">
        <v>125</v>
      </c>
    </row>
    <row r="25" spans="1:5" x14ac:dyDescent="0.3">
      <c r="A25" s="153" t="s">
        <v>326</v>
      </c>
      <c r="B25" s="154" t="s">
        <v>25</v>
      </c>
      <c r="C25" s="171">
        <v>0</v>
      </c>
      <c r="D25" s="171">
        <v>0</v>
      </c>
      <c r="E25" s="153" t="s">
        <v>361</v>
      </c>
    </row>
    <row r="26" spans="1:5" x14ac:dyDescent="0.3">
      <c r="A26" s="2" t="s">
        <v>347</v>
      </c>
      <c r="B26" t="s">
        <v>25</v>
      </c>
      <c r="C26" s="198">
        <v>4748</v>
      </c>
      <c r="D26" s="198">
        <v>0</v>
      </c>
    </row>
    <row r="27" spans="1:5" x14ac:dyDescent="0.3">
      <c r="A27" s="2" t="s">
        <v>6</v>
      </c>
      <c r="B27" t="s">
        <v>23</v>
      </c>
      <c r="C27" s="198">
        <v>846</v>
      </c>
      <c r="D27" s="198">
        <v>0</v>
      </c>
    </row>
    <row r="28" spans="1:5" x14ac:dyDescent="0.3">
      <c r="A28" s="2" t="s">
        <v>5</v>
      </c>
      <c r="B28" t="s">
        <v>24</v>
      </c>
      <c r="C28" s="198">
        <v>693</v>
      </c>
      <c r="D28" s="198">
        <v>0</v>
      </c>
    </row>
    <row r="29" spans="1:5" x14ac:dyDescent="0.3">
      <c r="A29" s="2" t="s">
        <v>9</v>
      </c>
      <c r="B29" t="s">
        <v>26</v>
      </c>
      <c r="C29" s="198">
        <v>1170</v>
      </c>
      <c r="D29" s="198">
        <v>1170</v>
      </c>
    </row>
    <row r="30" spans="1:5" x14ac:dyDescent="0.3">
      <c r="A30" s="2" t="s">
        <v>21</v>
      </c>
      <c r="B30" t="s">
        <v>22</v>
      </c>
      <c r="C30" s="198">
        <v>1896</v>
      </c>
      <c r="D30" s="198">
        <v>1896</v>
      </c>
    </row>
    <row r="31" spans="1:5" x14ac:dyDescent="0.3">
      <c r="A31" s="2" t="s">
        <v>7</v>
      </c>
      <c r="B31" t="s">
        <v>36</v>
      </c>
      <c r="C31" s="4">
        <v>108</v>
      </c>
      <c r="D31" s="5">
        <v>0</v>
      </c>
    </row>
    <row r="32" spans="1:5" x14ac:dyDescent="0.3">
      <c r="B32" s="8" t="s">
        <v>27</v>
      </c>
      <c r="C32" s="24">
        <f>SUM(C17:C31)</f>
        <v>10589</v>
      </c>
      <c r="D32" s="24">
        <f>SUM(D17:D31)</f>
        <v>3569</v>
      </c>
    </row>
    <row r="33" spans="1:5" ht="15.6" x14ac:dyDescent="0.3">
      <c r="A33" s="11" t="s">
        <v>4</v>
      </c>
      <c r="B33" s="2" t="s">
        <v>447</v>
      </c>
      <c r="D33" s="4"/>
    </row>
    <row r="34" spans="1:5" ht="28.8" x14ac:dyDescent="0.3">
      <c r="A34" s="110" t="s">
        <v>0</v>
      </c>
      <c r="B34" s="123" t="s">
        <v>411</v>
      </c>
      <c r="C34" s="189" t="s">
        <v>443</v>
      </c>
      <c r="D34" s="189" t="s">
        <v>443</v>
      </c>
      <c r="E34" s="142" t="s">
        <v>351</v>
      </c>
    </row>
    <row r="35" spans="1:5" x14ac:dyDescent="0.3">
      <c r="A35" s="2" t="s">
        <v>1</v>
      </c>
    </row>
    <row r="36" spans="1:5" x14ac:dyDescent="0.3">
      <c r="A36" s="15" t="s">
        <v>19</v>
      </c>
      <c r="B36" t="s">
        <v>15</v>
      </c>
      <c r="C36" s="192">
        <v>130</v>
      </c>
      <c r="D36" s="192">
        <v>130</v>
      </c>
    </row>
    <row r="37" spans="1:5" x14ac:dyDescent="0.3">
      <c r="A37" s="15" t="s">
        <v>19</v>
      </c>
      <c r="B37" t="s">
        <v>120</v>
      </c>
      <c r="C37" s="87">
        <v>500</v>
      </c>
      <c r="D37" s="89">
        <v>0</v>
      </c>
    </row>
    <row r="38" spans="1:5" x14ac:dyDescent="0.3">
      <c r="A38" s="15" t="s">
        <v>19</v>
      </c>
      <c r="B38" t="s">
        <v>16</v>
      </c>
      <c r="C38" s="87">
        <v>145</v>
      </c>
      <c r="D38" s="88">
        <v>145</v>
      </c>
    </row>
    <row r="39" spans="1:5" x14ac:dyDescent="0.3">
      <c r="A39" s="15" t="s">
        <v>19</v>
      </c>
      <c r="B39" t="s">
        <v>17</v>
      </c>
      <c r="C39" s="87">
        <v>78</v>
      </c>
      <c r="D39" s="88">
        <v>78</v>
      </c>
    </row>
    <row r="40" spans="1:5" x14ac:dyDescent="0.3">
      <c r="A40" s="15" t="s">
        <v>19</v>
      </c>
      <c r="B40" t="s">
        <v>18</v>
      </c>
      <c r="C40" s="88">
        <v>25</v>
      </c>
      <c r="D40" s="88">
        <v>25</v>
      </c>
    </row>
    <row r="41" spans="1:5" x14ac:dyDescent="0.3">
      <c r="A41" s="2" t="s">
        <v>346</v>
      </c>
      <c r="B41" t="s">
        <v>29</v>
      </c>
      <c r="C41" s="4">
        <v>250</v>
      </c>
      <c r="D41" s="5">
        <v>125</v>
      </c>
    </row>
    <row r="42" spans="1:5" x14ac:dyDescent="0.3">
      <c r="A42" s="153" t="s">
        <v>326</v>
      </c>
      <c r="B42" s="154" t="s">
        <v>25</v>
      </c>
      <c r="C42" s="171">
        <v>0</v>
      </c>
      <c r="D42" s="171">
        <v>0</v>
      </c>
      <c r="E42" s="153" t="s">
        <v>361</v>
      </c>
    </row>
    <row r="43" spans="1:5" x14ac:dyDescent="0.3">
      <c r="A43" s="2" t="s">
        <v>347</v>
      </c>
      <c r="B43" t="s">
        <v>25</v>
      </c>
      <c r="C43" s="198">
        <v>4748</v>
      </c>
      <c r="D43" s="198">
        <v>0</v>
      </c>
    </row>
    <row r="44" spans="1:5" x14ac:dyDescent="0.3">
      <c r="A44" s="2" t="s">
        <v>6</v>
      </c>
      <c r="B44" t="s">
        <v>23</v>
      </c>
      <c r="C44" s="198">
        <v>846</v>
      </c>
      <c r="D44" s="198">
        <v>0</v>
      </c>
    </row>
    <row r="45" spans="1:5" x14ac:dyDescent="0.3">
      <c r="A45" s="2" t="s">
        <v>5</v>
      </c>
      <c r="B45" t="s">
        <v>24</v>
      </c>
      <c r="C45" s="198">
        <v>693</v>
      </c>
      <c r="D45" s="198">
        <v>0</v>
      </c>
    </row>
    <row r="46" spans="1:5" x14ac:dyDescent="0.3">
      <c r="A46" s="2" t="s">
        <v>9</v>
      </c>
      <c r="B46" t="s">
        <v>26</v>
      </c>
      <c r="C46" s="198">
        <v>1170</v>
      </c>
      <c r="D46" s="198">
        <v>1170</v>
      </c>
    </row>
    <row r="47" spans="1:5" x14ac:dyDescent="0.3">
      <c r="A47" s="2" t="s">
        <v>21</v>
      </c>
      <c r="B47" t="s">
        <v>22</v>
      </c>
      <c r="C47" s="198">
        <v>1896</v>
      </c>
      <c r="D47" s="198">
        <v>1896</v>
      </c>
    </row>
    <row r="48" spans="1:5" x14ac:dyDescent="0.3">
      <c r="A48" s="2" t="s">
        <v>7</v>
      </c>
      <c r="B48" t="s">
        <v>36</v>
      </c>
      <c r="C48" s="4">
        <v>108</v>
      </c>
      <c r="D48" s="5">
        <v>0</v>
      </c>
    </row>
    <row r="49" spans="1:5" x14ac:dyDescent="0.3">
      <c r="B49" s="8" t="s">
        <v>28</v>
      </c>
      <c r="C49" s="24">
        <f>SUM(C34:C48)</f>
        <v>10589</v>
      </c>
      <c r="D49" s="24">
        <f>SUM(D34:D48)</f>
        <v>3569</v>
      </c>
    </row>
    <row r="50" spans="1:5" ht="17.399999999999999" x14ac:dyDescent="0.45">
      <c r="A50" s="152"/>
      <c r="B50" s="164" t="s">
        <v>82</v>
      </c>
      <c r="C50" s="155">
        <f>C32+C49</f>
        <v>21178</v>
      </c>
      <c r="D50" s="155">
        <f>D32+D49</f>
        <v>7138</v>
      </c>
      <c r="E50" s="152"/>
    </row>
    <row r="51" spans="1:5" x14ac:dyDescent="0.3">
      <c r="B51" s="8"/>
      <c r="C51" s="5"/>
      <c r="D51" s="5"/>
    </row>
    <row r="52" spans="1:5" ht="15.6" x14ac:dyDescent="0.3">
      <c r="A52" s="11" t="s">
        <v>50</v>
      </c>
      <c r="B52" s="2" t="s">
        <v>449</v>
      </c>
      <c r="C52" s="8"/>
      <c r="D52" s="24"/>
    </row>
    <row r="53" spans="1:5" ht="28.8" x14ac:dyDescent="0.3">
      <c r="A53" s="110" t="s">
        <v>0</v>
      </c>
      <c r="B53" s="123" t="s">
        <v>411</v>
      </c>
      <c r="C53" s="189" t="s">
        <v>443</v>
      </c>
      <c r="D53" s="189" t="s">
        <v>443</v>
      </c>
      <c r="E53" s="142" t="s">
        <v>351</v>
      </c>
    </row>
    <row r="54" spans="1:5" x14ac:dyDescent="0.3">
      <c r="A54" s="2" t="s">
        <v>1</v>
      </c>
    </row>
    <row r="55" spans="1:5" x14ac:dyDescent="0.3">
      <c r="A55" s="15" t="s">
        <v>19</v>
      </c>
      <c r="B55" t="s">
        <v>17</v>
      </c>
      <c r="C55" s="87">
        <v>39</v>
      </c>
      <c r="D55" s="88">
        <v>39</v>
      </c>
    </row>
    <row r="56" spans="1:5" x14ac:dyDescent="0.3">
      <c r="A56" s="2" t="s">
        <v>346</v>
      </c>
      <c r="B56" t="s">
        <v>8</v>
      </c>
      <c r="C56" s="4">
        <v>100</v>
      </c>
      <c r="D56" s="5">
        <v>50</v>
      </c>
    </row>
    <row r="57" spans="1:5" x14ac:dyDescent="0.3">
      <c r="A57" s="153" t="s">
        <v>326</v>
      </c>
      <c r="B57" s="154" t="s">
        <v>11</v>
      </c>
      <c r="C57" s="172">
        <v>0</v>
      </c>
      <c r="D57" s="171">
        <v>0</v>
      </c>
      <c r="E57" s="153" t="s">
        <v>361</v>
      </c>
    </row>
    <row r="58" spans="1:5" x14ac:dyDescent="0.3">
      <c r="A58" s="2" t="s">
        <v>347</v>
      </c>
      <c r="B58" t="s">
        <v>327</v>
      </c>
      <c r="C58" s="199">
        <v>3165</v>
      </c>
      <c r="D58" s="4">
        <v>0</v>
      </c>
    </row>
    <row r="59" spans="1:5" x14ac:dyDescent="0.3">
      <c r="A59" s="2" t="s">
        <v>6</v>
      </c>
      <c r="B59" t="s">
        <v>12</v>
      </c>
      <c r="C59" s="199">
        <v>564</v>
      </c>
      <c r="D59" s="4">
        <v>0</v>
      </c>
    </row>
    <row r="60" spans="1:5" x14ac:dyDescent="0.3">
      <c r="A60" s="2" t="s">
        <v>5</v>
      </c>
      <c r="B60" t="s">
        <v>13</v>
      </c>
      <c r="C60" s="199">
        <v>462</v>
      </c>
      <c r="D60" s="4">
        <v>0</v>
      </c>
    </row>
    <row r="61" spans="1:5" x14ac:dyDescent="0.3">
      <c r="A61" s="2" t="s">
        <v>9</v>
      </c>
      <c r="B61" t="s">
        <v>14</v>
      </c>
      <c r="C61" s="198">
        <v>780</v>
      </c>
      <c r="D61" s="198">
        <v>780</v>
      </c>
    </row>
    <row r="62" spans="1:5" x14ac:dyDescent="0.3">
      <c r="A62" s="39" t="s">
        <v>21</v>
      </c>
      <c r="B62" s="28" t="s">
        <v>121</v>
      </c>
      <c r="C62" s="4">
        <v>0</v>
      </c>
      <c r="D62" s="4">
        <v>0</v>
      </c>
    </row>
    <row r="63" spans="1:5" x14ac:dyDescent="0.3">
      <c r="A63" s="2" t="s">
        <v>7</v>
      </c>
      <c r="B63" s="28" t="s">
        <v>121</v>
      </c>
      <c r="C63" s="4">
        <v>0</v>
      </c>
      <c r="D63" s="5">
        <v>0</v>
      </c>
    </row>
    <row r="64" spans="1:5" x14ac:dyDescent="0.3">
      <c r="B64" s="8" t="s">
        <v>20</v>
      </c>
      <c r="C64" s="24">
        <f>SUM(C53:C63)</f>
        <v>5110</v>
      </c>
      <c r="D64" s="24">
        <f>SUM(D53:D63)</f>
        <v>869</v>
      </c>
    </row>
    <row r="65" spans="1:5" x14ac:dyDescent="0.3">
      <c r="B65" s="8"/>
      <c r="C65" s="24"/>
      <c r="D65" s="24"/>
    </row>
    <row r="66" spans="1:5" ht="31.2" x14ac:dyDescent="0.3">
      <c r="A66" s="152"/>
      <c r="B66" s="166" t="s">
        <v>416</v>
      </c>
      <c r="C66" s="156">
        <f>C32+C49+C64</f>
        <v>26288</v>
      </c>
      <c r="D66" s="156">
        <f>D32+D49+D64</f>
        <v>8007</v>
      </c>
      <c r="E66" s="152"/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3" tint="0.59999389629810485"/>
  </sheetPr>
  <dimension ref="A1:F58"/>
  <sheetViews>
    <sheetView workbookViewId="0">
      <selection activeCell="A2" sqref="A2"/>
    </sheetView>
  </sheetViews>
  <sheetFormatPr defaultRowHeight="14.4" x14ac:dyDescent="0.3"/>
  <cols>
    <col min="1" max="1" width="23.88671875" customWidth="1"/>
    <col min="2" max="2" width="35.6640625" customWidth="1"/>
    <col min="3" max="3" width="15.109375" customWidth="1"/>
    <col min="4" max="4" width="15.109375" bestFit="1" customWidth="1"/>
    <col min="5" max="5" width="21.33203125" customWidth="1"/>
    <col min="6" max="6" width="12.88671875" customWidth="1"/>
    <col min="7" max="7" width="15.33203125" customWidth="1"/>
    <col min="10" max="10" width="19.109375" customWidth="1"/>
    <col min="11" max="11" width="14" customWidth="1"/>
    <col min="12" max="12" width="12.5546875" customWidth="1"/>
    <col min="13" max="13" width="16.44140625" customWidth="1"/>
    <col min="14" max="14" width="13.44140625" customWidth="1"/>
  </cols>
  <sheetData>
    <row r="1" spans="1:6" ht="21" x14ac:dyDescent="0.4">
      <c r="A1" s="53" t="s">
        <v>431</v>
      </c>
    </row>
    <row r="2" spans="1:6" ht="15.6" x14ac:dyDescent="0.3">
      <c r="A2" s="183" t="s">
        <v>432</v>
      </c>
      <c r="B2" s="184"/>
    </row>
    <row r="3" spans="1:6" x14ac:dyDescent="0.3">
      <c r="A3" s="51" t="s">
        <v>413</v>
      </c>
    </row>
    <row r="4" spans="1:6" x14ac:dyDescent="0.3">
      <c r="A4" s="51" t="s">
        <v>349</v>
      </c>
    </row>
    <row r="5" spans="1:6" x14ac:dyDescent="0.3">
      <c r="A5" s="51" t="s">
        <v>366</v>
      </c>
    </row>
    <row r="6" spans="1:6" x14ac:dyDescent="0.3">
      <c r="A6" s="51" t="s">
        <v>438</v>
      </c>
    </row>
    <row r="7" spans="1:6" x14ac:dyDescent="0.3">
      <c r="A7" s="201" t="s">
        <v>444</v>
      </c>
    </row>
    <row r="8" spans="1:6" x14ac:dyDescent="0.3">
      <c r="A8" s="51"/>
    </row>
    <row r="9" spans="1:6" x14ac:dyDescent="0.3">
      <c r="A9" s="34" t="s">
        <v>408</v>
      </c>
      <c r="B9" s="33"/>
      <c r="C9" s="2"/>
      <c r="D9" s="2"/>
    </row>
    <row r="10" spans="1:6" x14ac:dyDescent="0.3">
      <c r="A10" s="2" t="s">
        <v>409</v>
      </c>
      <c r="B10" s="43" t="s">
        <v>442</v>
      </c>
      <c r="C10" s="5"/>
      <c r="D10" s="5"/>
    </row>
    <row r="11" spans="1:6" ht="16.2" x14ac:dyDescent="0.45">
      <c r="A11" s="2"/>
      <c r="B11" s="31"/>
      <c r="C11" s="31"/>
      <c r="D11" s="4"/>
      <c r="E11" s="13"/>
      <c r="F11" s="32"/>
    </row>
    <row r="12" spans="1:6" ht="15.6" x14ac:dyDescent="0.3">
      <c r="A12" s="9" t="s">
        <v>38</v>
      </c>
      <c r="B12" s="18"/>
      <c r="C12" s="109" t="s">
        <v>348</v>
      </c>
      <c r="D12" s="18"/>
      <c r="E12" s="17" t="s">
        <v>350</v>
      </c>
    </row>
    <row r="13" spans="1:6" x14ac:dyDescent="0.3">
      <c r="A13" s="149" t="s">
        <v>414</v>
      </c>
      <c r="B13" s="150"/>
      <c r="C13" s="150"/>
      <c r="D13" s="151"/>
      <c r="E13" s="152"/>
    </row>
    <row r="14" spans="1:6" x14ac:dyDescent="0.3">
      <c r="A14" s="17" t="s">
        <v>47</v>
      </c>
      <c r="B14" s="18"/>
      <c r="C14" s="18"/>
    </row>
    <row r="15" spans="1:6" ht="15.6" x14ac:dyDescent="0.3">
      <c r="A15" s="11" t="s">
        <v>3</v>
      </c>
      <c r="B15" s="2" t="s">
        <v>446</v>
      </c>
    </row>
    <row r="16" spans="1:6" ht="28.8" x14ac:dyDescent="0.3">
      <c r="A16" s="110" t="s">
        <v>0</v>
      </c>
      <c r="B16" s="188" t="s">
        <v>411</v>
      </c>
      <c r="C16" s="189" t="s">
        <v>441</v>
      </c>
      <c r="D16" s="189" t="s">
        <v>441</v>
      </c>
      <c r="E16" s="142" t="s">
        <v>351</v>
      </c>
    </row>
    <row r="17" spans="1:5" x14ac:dyDescent="0.3">
      <c r="A17" s="2" t="s">
        <v>1</v>
      </c>
    </row>
    <row r="18" spans="1:5" x14ac:dyDescent="0.3">
      <c r="A18" s="15" t="s">
        <v>19</v>
      </c>
      <c r="B18" t="s">
        <v>15</v>
      </c>
      <c r="C18" s="192">
        <v>65</v>
      </c>
      <c r="D18" s="192">
        <v>65</v>
      </c>
    </row>
    <row r="19" spans="1:5" x14ac:dyDescent="0.3">
      <c r="A19" s="15" t="s">
        <v>19</v>
      </c>
      <c r="B19" t="s">
        <v>120</v>
      </c>
      <c r="C19" s="88">
        <v>250</v>
      </c>
      <c r="D19" s="89">
        <v>0</v>
      </c>
    </row>
    <row r="20" spans="1:5" x14ac:dyDescent="0.3">
      <c r="A20" s="2" t="s">
        <v>346</v>
      </c>
      <c r="B20" t="s">
        <v>29</v>
      </c>
      <c r="C20" s="5">
        <v>250</v>
      </c>
      <c r="D20" s="5">
        <v>125</v>
      </c>
    </row>
    <row r="21" spans="1:5" x14ac:dyDescent="0.3">
      <c r="A21" s="2" t="s">
        <v>326</v>
      </c>
      <c r="B21" t="s">
        <v>25</v>
      </c>
      <c r="C21" s="198">
        <v>4644</v>
      </c>
      <c r="D21" s="198">
        <v>0</v>
      </c>
    </row>
    <row r="22" spans="1:5" x14ac:dyDescent="0.3">
      <c r="A22" s="2" t="s">
        <v>347</v>
      </c>
      <c r="B22" t="s">
        <v>25</v>
      </c>
      <c r="C22" s="198">
        <v>4748</v>
      </c>
      <c r="D22" s="198">
        <v>0</v>
      </c>
    </row>
    <row r="23" spans="1:5" x14ac:dyDescent="0.3">
      <c r="A23" s="2" t="s">
        <v>6</v>
      </c>
      <c r="B23" t="s">
        <v>23</v>
      </c>
      <c r="C23" s="198">
        <v>846</v>
      </c>
      <c r="D23" s="198">
        <v>0</v>
      </c>
    </row>
    <row r="24" spans="1:5" x14ac:dyDescent="0.3">
      <c r="A24" s="2" t="s">
        <v>5</v>
      </c>
      <c r="B24" t="s">
        <v>24</v>
      </c>
      <c r="C24" s="198">
        <v>693</v>
      </c>
      <c r="D24" s="198">
        <v>0</v>
      </c>
    </row>
    <row r="25" spans="1:5" x14ac:dyDescent="0.3">
      <c r="A25" s="2" t="s">
        <v>9</v>
      </c>
      <c r="B25" t="s">
        <v>26</v>
      </c>
      <c r="C25" s="5">
        <v>0</v>
      </c>
      <c r="D25" s="5">
        <v>0</v>
      </c>
    </row>
    <row r="26" spans="1:5" x14ac:dyDescent="0.3">
      <c r="A26" s="2" t="s">
        <v>21</v>
      </c>
      <c r="B26" t="s">
        <v>22</v>
      </c>
      <c r="C26" s="198">
        <v>1896</v>
      </c>
      <c r="D26" s="198">
        <v>1896</v>
      </c>
    </row>
    <row r="27" spans="1:5" x14ac:dyDescent="0.3">
      <c r="A27" s="2" t="s">
        <v>7</v>
      </c>
      <c r="B27" t="s">
        <v>36</v>
      </c>
      <c r="C27" s="5">
        <v>108</v>
      </c>
      <c r="D27" s="5">
        <v>0</v>
      </c>
    </row>
    <row r="28" spans="1:5" x14ac:dyDescent="0.3">
      <c r="B28" s="8" t="s">
        <v>27</v>
      </c>
      <c r="C28" s="24">
        <f>SUM(C16:C27)</f>
        <v>13500</v>
      </c>
      <c r="D28" s="24">
        <f>SUM(D16:D27)</f>
        <v>2086</v>
      </c>
    </row>
    <row r="29" spans="1:5" ht="15.6" x14ac:dyDescent="0.3">
      <c r="A29" s="11" t="s">
        <v>4</v>
      </c>
      <c r="B29" s="2" t="s">
        <v>447</v>
      </c>
      <c r="D29" s="4"/>
    </row>
    <row r="30" spans="1:5" ht="28.8" x14ac:dyDescent="0.3">
      <c r="A30" s="110" t="s">
        <v>0</v>
      </c>
      <c r="B30" s="123" t="s">
        <v>411</v>
      </c>
      <c r="C30" s="189" t="s">
        <v>441</v>
      </c>
      <c r="D30" s="189" t="s">
        <v>441</v>
      </c>
      <c r="E30" s="142" t="s">
        <v>351</v>
      </c>
    </row>
    <row r="31" spans="1:5" x14ac:dyDescent="0.3">
      <c r="A31" s="2" t="s">
        <v>1</v>
      </c>
    </row>
    <row r="32" spans="1:5" x14ac:dyDescent="0.3">
      <c r="A32" s="15" t="s">
        <v>19</v>
      </c>
      <c r="B32" t="s">
        <v>15</v>
      </c>
      <c r="C32" s="192">
        <v>65</v>
      </c>
      <c r="D32" s="192">
        <v>65</v>
      </c>
    </row>
    <row r="33" spans="1:5" x14ac:dyDescent="0.3">
      <c r="A33" s="15" t="s">
        <v>19</v>
      </c>
      <c r="B33" t="s">
        <v>120</v>
      </c>
      <c r="C33" s="87">
        <v>250</v>
      </c>
      <c r="D33" s="89">
        <v>0</v>
      </c>
    </row>
    <row r="34" spans="1:5" x14ac:dyDescent="0.3">
      <c r="A34" s="2" t="s">
        <v>346</v>
      </c>
      <c r="B34" t="s">
        <v>29</v>
      </c>
      <c r="C34" s="4">
        <v>250</v>
      </c>
      <c r="D34" s="5">
        <v>125</v>
      </c>
    </row>
    <row r="35" spans="1:5" x14ac:dyDescent="0.3">
      <c r="A35" s="2" t="s">
        <v>326</v>
      </c>
      <c r="B35" t="s">
        <v>25</v>
      </c>
      <c r="C35" s="198">
        <v>4644</v>
      </c>
      <c r="D35" s="198">
        <v>0</v>
      </c>
    </row>
    <row r="36" spans="1:5" x14ac:dyDescent="0.3">
      <c r="A36" s="2" t="s">
        <v>347</v>
      </c>
      <c r="B36" t="s">
        <v>25</v>
      </c>
      <c r="C36" s="198">
        <v>4748</v>
      </c>
      <c r="D36" s="198">
        <v>0</v>
      </c>
    </row>
    <row r="37" spans="1:5" x14ac:dyDescent="0.3">
      <c r="A37" s="2" t="s">
        <v>6</v>
      </c>
      <c r="B37" t="s">
        <v>23</v>
      </c>
      <c r="C37" s="198">
        <v>846</v>
      </c>
      <c r="D37" s="198">
        <v>0</v>
      </c>
    </row>
    <row r="38" spans="1:5" x14ac:dyDescent="0.3">
      <c r="A38" s="2" t="s">
        <v>5</v>
      </c>
      <c r="B38" t="s">
        <v>24</v>
      </c>
      <c r="C38" s="198">
        <v>693</v>
      </c>
      <c r="D38" s="198">
        <v>0</v>
      </c>
    </row>
    <row r="39" spans="1:5" x14ac:dyDescent="0.3">
      <c r="A39" s="2" t="s">
        <v>9</v>
      </c>
      <c r="B39" t="s">
        <v>26</v>
      </c>
      <c r="C39" s="5">
        <v>0</v>
      </c>
      <c r="D39" s="5">
        <v>0</v>
      </c>
    </row>
    <row r="40" spans="1:5" x14ac:dyDescent="0.3">
      <c r="A40" s="2" t="s">
        <v>21</v>
      </c>
      <c r="B40" t="s">
        <v>22</v>
      </c>
      <c r="C40" s="198">
        <v>1896</v>
      </c>
      <c r="D40" s="198">
        <v>1896</v>
      </c>
    </row>
    <row r="41" spans="1:5" x14ac:dyDescent="0.3">
      <c r="A41" s="2" t="s">
        <v>7</v>
      </c>
      <c r="B41" t="s">
        <v>36</v>
      </c>
      <c r="C41" s="4">
        <v>108</v>
      </c>
      <c r="D41" s="5">
        <v>0</v>
      </c>
    </row>
    <row r="42" spans="1:5" x14ac:dyDescent="0.3">
      <c r="B42" s="8" t="s">
        <v>28</v>
      </c>
      <c r="C42" s="24">
        <f>SUM(C30:C41)</f>
        <v>13500</v>
      </c>
      <c r="D42" s="24">
        <f>SUM(D30:D41)</f>
        <v>2086</v>
      </c>
    </row>
    <row r="43" spans="1:5" ht="17.399999999999999" x14ac:dyDescent="0.45">
      <c r="A43" s="152"/>
      <c r="B43" s="164" t="s">
        <v>82</v>
      </c>
      <c r="C43" s="155">
        <f>C28+C42</f>
        <v>27000</v>
      </c>
      <c r="D43" s="155">
        <f>D28+D42</f>
        <v>4172</v>
      </c>
      <c r="E43" s="152"/>
    </row>
    <row r="44" spans="1:5" x14ac:dyDescent="0.3">
      <c r="B44" s="8"/>
      <c r="C44" s="5"/>
      <c r="D44" s="5"/>
    </row>
    <row r="45" spans="1:5" ht="15.6" x14ac:dyDescent="0.3">
      <c r="A45" s="11" t="s">
        <v>50</v>
      </c>
      <c r="B45" s="2" t="s">
        <v>449</v>
      </c>
      <c r="C45" s="8"/>
      <c r="D45" s="24"/>
    </row>
    <row r="46" spans="1:5" ht="28.8" x14ac:dyDescent="0.3">
      <c r="A46" s="110" t="s">
        <v>0</v>
      </c>
      <c r="B46" s="123" t="s">
        <v>411</v>
      </c>
      <c r="C46" s="189" t="s">
        <v>441</v>
      </c>
      <c r="D46" s="189" t="s">
        <v>441</v>
      </c>
      <c r="E46" s="142" t="s">
        <v>351</v>
      </c>
    </row>
    <row r="47" spans="1:5" x14ac:dyDescent="0.3">
      <c r="A47" s="2" t="s">
        <v>1</v>
      </c>
      <c r="C47" s="4">
        <v>0</v>
      </c>
      <c r="D47" s="4">
        <v>0</v>
      </c>
    </row>
    <row r="48" spans="1:5" x14ac:dyDescent="0.3">
      <c r="A48" s="2" t="s">
        <v>346</v>
      </c>
      <c r="B48" t="s">
        <v>8</v>
      </c>
      <c r="C48" s="4">
        <v>100</v>
      </c>
      <c r="D48" s="5">
        <v>50</v>
      </c>
    </row>
    <row r="49" spans="1:5" x14ac:dyDescent="0.3">
      <c r="A49" s="2" t="s">
        <v>326</v>
      </c>
      <c r="B49" t="s">
        <v>11</v>
      </c>
      <c r="C49" s="199">
        <v>3105</v>
      </c>
      <c r="D49" s="4">
        <v>0</v>
      </c>
    </row>
    <row r="50" spans="1:5" x14ac:dyDescent="0.3">
      <c r="A50" s="2" t="s">
        <v>347</v>
      </c>
      <c r="B50" t="s">
        <v>327</v>
      </c>
      <c r="C50" s="199">
        <v>3165</v>
      </c>
      <c r="D50" s="4">
        <v>0</v>
      </c>
    </row>
    <row r="51" spans="1:5" x14ac:dyDescent="0.3">
      <c r="A51" s="2" t="s">
        <v>6</v>
      </c>
      <c r="B51" t="s">
        <v>12</v>
      </c>
      <c r="C51" s="199">
        <v>564</v>
      </c>
      <c r="D51" s="4">
        <v>0</v>
      </c>
    </row>
    <row r="52" spans="1:5" x14ac:dyDescent="0.3">
      <c r="A52" s="2" t="s">
        <v>5</v>
      </c>
      <c r="B52" t="s">
        <v>13</v>
      </c>
      <c r="C52" s="199">
        <v>462</v>
      </c>
      <c r="D52" s="4">
        <v>0</v>
      </c>
    </row>
    <row r="53" spans="1:5" x14ac:dyDescent="0.3">
      <c r="A53" s="2" t="s">
        <v>9</v>
      </c>
      <c r="B53" t="s">
        <v>14</v>
      </c>
      <c r="C53" s="4">
        <v>0</v>
      </c>
      <c r="D53" s="4">
        <v>0</v>
      </c>
    </row>
    <row r="54" spans="1:5" x14ac:dyDescent="0.3">
      <c r="A54" s="39" t="s">
        <v>21</v>
      </c>
      <c r="B54" s="28" t="s">
        <v>121</v>
      </c>
      <c r="C54" s="4">
        <v>0</v>
      </c>
      <c r="D54" s="4">
        <v>0</v>
      </c>
    </row>
    <row r="55" spans="1:5" x14ac:dyDescent="0.3">
      <c r="A55" s="2" t="s">
        <v>7</v>
      </c>
      <c r="B55" s="28" t="s">
        <v>121</v>
      </c>
      <c r="C55" s="4">
        <v>0</v>
      </c>
      <c r="D55" s="5">
        <v>0</v>
      </c>
    </row>
    <row r="56" spans="1:5" x14ac:dyDescent="0.3">
      <c r="B56" s="8" t="s">
        <v>20</v>
      </c>
      <c r="C56" s="24">
        <f>SUM(C46:C55)</f>
        <v>7396</v>
      </c>
      <c r="D56" s="24">
        <f>SUM(D46:D55)</f>
        <v>50</v>
      </c>
    </row>
    <row r="57" spans="1:5" x14ac:dyDescent="0.3">
      <c r="B57" s="8"/>
      <c r="C57" s="24"/>
      <c r="D57" s="24"/>
    </row>
    <row r="58" spans="1:5" ht="31.2" x14ac:dyDescent="0.3">
      <c r="A58" s="152"/>
      <c r="B58" s="165" t="s">
        <v>416</v>
      </c>
      <c r="C58" s="156">
        <f>C28+C42+C56</f>
        <v>34396</v>
      </c>
      <c r="D58" s="156">
        <f>D28+D42+D56</f>
        <v>4222</v>
      </c>
      <c r="E58" s="152"/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3" tint="0.59999389629810485"/>
  </sheetPr>
  <dimension ref="A1:F58"/>
  <sheetViews>
    <sheetView workbookViewId="0">
      <selection activeCell="A2" sqref="A2"/>
    </sheetView>
  </sheetViews>
  <sheetFormatPr defaultRowHeight="14.4" x14ac:dyDescent="0.3"/>
  <cols>
    <col min="1" max="1" width="23.6640625" customWidth="1"/>
    <col min="2" max="2" width="30.88671875" customWidth="1"/>
    <col min="3" max="3" width="15.44140625" customWidth="1"/>
    <col min="4" max="4" width="15.109375" bestFit="1" customWidth="1"/>
    <col min="5" max="5" width="21.88671875" customWidth="1"/>
    <col min="6" max="6" width="12.88671875" customWidth="1"/>
    <col min="7" max="7" width="15.33203125" customWidth="1"/>
    <col min="10" max="10" width="19.109375" customWidth="1"/>
    <col min="11" max="11" width="14" customWidth="1"/>
    <col min="12" max="12" width="12.5546875" customWidth="1"/>
    <col min="13" max="13" width="16.44140625" customWidth="1"/>
    <col min="14" max="14" width="13.44140625" customWidth="1"/>
  </cols>
  <sheetData>
    <row r="1" spans="1:6" ht="21" x14ac:dyDescent="0.4">
      <c r="A1" s="53" t="s">
        <v>433</v>
      </c>
    </row>
    <row r="2" spans="1:6" ht="15.6" x14ac:dyDescent="0.3">
      <c r="A2" s="183" t="s">
        <v>432</v>
      </c>
      <c r="B2" s="3"/>
    </row>
    <row r="3" spans="1:6" x14ac:dyDescent="0.3">
      <c r="A3" s="51" t="s">
        <v>407</v>
      </c>
    </row>
    <row r="4" spans="1:6" x14ac:dyDescent="0.3">
      <c r="A4" s="51" t="s">
        <v>349</v>
      </c>
    </row>
    <row r="5" spans="1:6" x14ac:dyDescent="0.3">
      <c r="A5" s="51" t="s">
        <v>366</v>
      </c>
    </row>
    <row r="6" spans="1:6" x14ac:dyDescent="0.3">
      <c r="A6" s="51" t="s">
        <v>438</v>
      </c>
    </row>
    <row r="7" spans="1:6" x14ac:dyDescent="0.3">
      <c r="A7" s="201" t="s">
        <v>444</v>
      </c>
    </row>
    <row r="8" spans="1:6" x14ac:dyDescent="0.3">
      <c r="A8" s="51"/>
    </row>
    <row r="9" spans="1:6" x14ac:dyDescent="0.3">
      <c r="A9" s="34" t="s">
        <v>408</v>
      </c>
      <c r="B9" s="33"/>
      <c r="C9" s="2"/>
      <c r="D9" s="2"/>
    </row>
    <row r="10" spans="1:6" x14ac:dyDescent="0.3">
      <c r="A10" s="2" t="s">
        <v>409</v>
      </c>
      <c r="B10" s="43" t="s">
        <v>442</v>
      </c>
      <c r="C10" s="5"/>
      <c r="D10" s="5"/>
    </row>
    <row r="11" spans="1:6" ht="16.2" x14ac:dyDescent="0.45">
      <c r="A11" s="2"/>
      <c r="B11" s="31"/>
      <c r="C11" s="31"/>
      <c r="D11" s="4"/>
      <c r="E11" s="13"/>
      <c r="F11" s="32"/>
    </row>
    <row r="12" spans="1:6" ht="15.6" x14ac:dyDescent="0.3">
      <c r="A12" s="9" t="s">
        <v>38</v>
      </c>
      <c r="C12" s="109" t="s">
        <v>348</v>
      </c>
      <c r="D12" s="18"/>
      <c r="E12" s="17" t="s">
        <v>350</v>
      </c>
    </row>
    <row r="13" spans="1:6" x14ac:dyDescent="0.3">
      <c r="A13" s="149" t="s">
        <v>410</v>
      </c>
      <c r="B13" s="150"/>
      <c r="C13" s="150"/>
      <c r="D13" s="151"/>
      <c r="E13" s="152"/>
    </row>
    <row r="14" spans="1:6" x14ac:dyDescent="0.3">
      <c r="A14" s="17" t="s">
        <v>47</v>
      </c>
      <c r="B14" s="18"/>
      <c r="C14" s="18"/>
    </row>
    <row r="15" spans="1:6" ht="15.6" x14ac:dyDescent="0.3">
      <c r="A15" s="11" t="s">
        <v>3</v>
      </c>
      <c r="B15" s="2" t="s">
        <v>446</v>
      </c>
    </row>
    <row r="16" spans="1:6" ht="28.8" x14ac:dyDescent="0.3">
      <c r="A16" s="110" t="s">
        <v>0</v>
      </c>
      <c r="B16" s="188" t="s">
        <v>411</v>
      </c>
      <c r="C16" s="189" t="s">
        <v>441</v>
      </c>
      <c r="D16" s="189" t="s">
        <v>441</v>
      </c>
      <c r="E16" s="142" t="s">
        <v>351</v>
      </c>
    </row>
    <row r="17" spans="1:5" x14ac:dyDescent="0.3">
      <c r="A17" s="2" t="s">
        <v>1</v>
      </c>
    </row>
    <row r="18" spans="1:5" x14ac:dyDescent="0.3">
      <c r="A18" s="15" t="s">
        <v>19</v>
      </c>
      <c r="B18" t="s">
        <v>15</v>
      </c>
      <c r="C18" s="192">
        <v>65</v>
      </c>
      <c r="D18" s="192">
        <v>65</v>
      </c>
    </row>
    <row r="19" spans="1:5" x14ac:dyDescent="0.3">
      <c r="A19" s="15" t="s">
        <v>19</v>
      </c>
      <c r="B19" t="s">
        <v>120</v>
      </c>
      <c r="C19" s="87">
        <v>250</v>
      </c>
      <c r="D19" s="89">
        <v>0</v>
      </c>
    </row>
    <row r="20" spans="1:5" x14ac:dyDescent="0.3">
      <c r="A20" s="2" t="s">
        <v>346</v>
      </c>
      <c r="B20" t="s">
        <v>29</v>
      </c>
      <c r="C20" s="4">
        <v>250</v>
      </c>
      <c r="D20" s="5">
        <v>125</v>
      </c>
    </row>
    <row r="21" spans="1:5" x14ac:dyDescent="0.3">
      <c r="A21" s="153" t="s">
        <v>326</v>
      </c>
      <c r="B21" s="154" t="s">
        <v>25</v>
      </c>
      <c r="C21" s="171">
        <v>0</v>
      </c>
      <c r="D21" s="171">
        <v>0</v>
      </c>
      <c r="E21" s="153" t="s">
        <v>361</v>
      </c>
    </row>
    <row r="22" spans="1:5" x14ac:dyDescent="0.3">
      <c r="A22" s="2" t="s">
        <v>347</v>
      </c>
      <c r="B22" t="s">
        <v>25</v>
      </c>
      <c r="C22" s="198">
        <v>4748</v>
      </c>
      <c r="D22" s="198">
        <v>0</v>
      </c>
    </row>
    <row r="23" spans="1:5" x14ac:dyDescent="0.3">
      <c r="A23" s="2" t="s">
        <v>6</v>
      </c>
      <c r="B23" t="s">
        <v>23</v>
      </c>
      <c r="C23" s="198">
        <v>846</v>
      </c>
      <c r="D23" s="198">
        <v>0</v>
      </c>
    </row>
    <row r="24" spans="1:5" x14ac:dyDescent="0.3">
      <c r="A24" s="2" t="s">
        <v>5</v>
      </c>
      <c r="B24" t="s">
        <v>24</v>
      </c>
      <c r="C24" s="198">
        <v>693</v>
      </c>
      <c r="D24" s="198">
        <v>0</v>
      </c>
    </row>
    <row r="25" spans="1:5" x14ac:dyDescent="0.3">
      <c r="A25" s="2" t="s">
        <v>9</v>
      </c>
      <c r="B25" t="s">
        <v>26</v>
      </c>
      <c r="C25" s="5">
        <v>0</v>
      </c>
      <c r="D25" s="5">
        <v>0</v>
      </c>
    </row>
    <row r="26" spans="1:5" x14ac:dyDescent="0.3">
      <c r="A26" s="2" t="s">
        <v>21</v>
      </c>
      <c r="B26" t="s">
        <v>22</v>
      </c>
      <c r="C26" s="198">
        <v>1896</v>
      </c>
      <c r="D26" s="198">
        <v>1896</v>
      </c>
    </row>
    <row r="27" spans="1:5" x14ac:dyDescent="0.3">
      <c r="A27" s="2" t="s">
        <v>7</v>
      </c>
      <c r="B27" t="s">
        <v>36</v>
      </c>
      <c r="C27" s="4">
        <v>108</v>
      </c>
      <c r="D27" s="5">
        <v>0</v>
      </c>
    </row>
    <row r="28" spans="1:5" x14ac:dyDescent="0.3">
      <c r="B28" s="8" t="s">
        <v>27</v>
      </c>
      <c r="C28" s="24">
        <f>SUM(C16:C27)</f>
        <v>8856</v>
      </c>
      <c r="D28" s="24">
        <f>SUM(D16:D27)</f>
        <v>2086</v>
      </c>
    </row>
    <row r="29" spans="1:5" ht="15.6" x14ac:dyDescent="0.3">
      <c r="A29" s="11" t="s">
        <v>4</v>
      </c>
      <c r="B29" s="2" t="s">
        <v>447</v>
      </c>
      <c r="D29" s="4"/>
    </row>
    <row r="30" spans="1:5" ht="28.8" x14ac:dyDescent="0.3">
      <c r="A30" s="110" t="s">
        <v>0</v>
      </c>
      <c r="B30" s="123" t="s">
        <v>411</v>
      </c>
      <c r="C30" s="189" t="s">
        <v>441</v>
      </c>
      <c r="D30" s="189" t="s">
        <v>441</v>
      </c>
      <c r="E30" s="142" t="s">
        <v>351</v>
      </c>
    </row>
    <row r="31" spans="1:5" x14ac:dyDescent="0.3">
      <c r="A31" s="2" t="s">
        <v>1</v>
      </c>
    </row>
    <row r="32" spans="1:5" x14ac:dyDescent="0.3">
      <c r="A32" s="15" t="s">
        <v>19</v>
      </c>
      <c r="B32" t="s">
        <v>15</v>
      </c>
      <c r="C32" s="192">
        <v>65</v>
      </c>
      <c r="D32" s="192">
        <v>65</v>
      </c>
    </row>
    <row r="33" spans="1:5" x14ac:dyDescent="0.3">
      <c r="A33" s="15" t="s">
        <v>19</v>
      </c>
      <c r="B33" t="s">
        <v>120</v>
      </c>
      <c r="C33" s="87">
        <v>250</v>
      </c>
      <c r="D33" s="89">
        <v>0</v>
      </c>
    </row>
    <row r="34" spans="1:5" x14ac:dyDescent="0.3">
      <c r="A34" s="2" t="s">
        <v>346</v>
      </c>
      <c r="B34" t="s">
        <v>29</v>
      </c>
      <c r="C34" s="4">
        <v>250</v>
      </c>
      <c r="D34" s="5">
        <v>125</v>
      </c>
    </row>
    <row r="35" spans="1:5" x14ac:dyDescent="0.3">
      <c r="A35" s="153" t="s">
        <v>326</v>
      </c>
      <c r="B35" s="154" t="s">
        <v>25</v>
      </c>
      <c r="C35" s="171">
        <v>0</v>
      </c>
      <c r="D35" s="171">
        <v>0</v>
      </c>
      <c r="E35" s="153" t="s">
        <v>361</v>
      </c>
    </row>
    <row r="36" spans="1:5" x14ac:dyDescent="0.3">
      <c r="A36" s="2" t="s">
        <v>347</v>
      </c>
      <c r="B36" t="s">
        <v>25</v>
      </c>
      <c r="C36" s="198">
        <v>4748</v>
      </c>
      <c r="D36" s="198">
        <v>0</v>
      </c>
    </row>
    <row r="37" spans="1:5" x14ac:dyDescent="0.3">
      <c r="A37" s="2" t="s">
        <v>6</v>
      </c>
      <c r="B37" t="s">
        <v>23</v>
      </c>
      <c r="C37" s="198">
        <v>846</v>
      </c>
      <c r="D37" s="198">
        <v>0</v>
      </c>
    </row>
    <row r="38" spans="1:5" x14ac:dyDescent="0.3">
      <c r="A38" s="2" t="s">
        <v>5</v>
      </c>
      <c r="B38" t="s">
        <v>24</v>
      </c>
      <c r="C38" s="198">
        <v>693</v>
      </c>
      <c r="D38" s="198">
        <v>0</v>
      </c>
    </row>
    <row r="39" spans="1:5" x14ac:dyDescent="0.3">
      <c r="A39" s="2" t="s">
        <v>9</v>
      </c>
      <c r="B39" t="s">
        <v>26</v>
      </c>
      <c r="C39" s="5">
        <v>0</v>
      </c>
      <c r="D39" s="5">
        <v>0</v>
      </c>
    </row>
    <row r="40" spans="1:5" x14ac:dyDescent="0.3">
      <c r="A40" s="2" t="s">
        <v>21</v>
      </c>
      <c r="B40" t="s">
        <v>22</v>
      </c>
      <c r="C40" s="198">
        <v>1896</v>
      </c>
      <c r="D40" s="198">
        <v>1896</v>
      </c>
    </row>
    <row r="41" spans="1:5" x14ac:dyDescent="0.3">
      <c r="A41" s="2" t="s">
        <v>7</v>
      </c>
      <c r="B41" t="s">
        <v>36</v>
      </c>
      <c r="C41" s="4">
        <v>108</v>
      </c>
      <c r="D41" s="5">
        <v>0</v>
      </c>
    </row>
    <row r="42" spans="1:5" x14ac:dyDescent="0.3">
      <c r="B42" s="8" t="s">
        <v>28</v>
      </c>
      <c r="C42" s="24">
        <f>SUM(C30:C41)</f>
        <v>8856</v>
      </c>
      <c r="D42" s="24">
        <f>SUM(D30:D41)</f>
        <v>2086</v>
      </c>
    </row>
    <row r="43" spans="1:5" ht="17.399999999999999" x14ac:dyDescent="0.45">
      <c r="A43" s="152"/>
      <c r="B43" s="164" t="s">
        <v>82</v>
      </c>
      <c r="C43" s="155">
        <f>C28+C42</f>
        <v>17712</v>
      </c>
      <c r="D43" s="155">
        <f>D28+D42</f>
        <v>4172</v>
      </c>
      <c r="E43" s="152"/>
    </row>
    <row r="44" spans="1:5" x14ac:dyDescent="0.3">
      <c r="B44" s="8"/>
      <c r="C44" s="5"/>
      <c r="D44" s="5"/>
    </row>
    <row r="45" spans="1:5" ht="15.6" x14ac:dyDescent="0.3">
      <c r="A45" s="11" t="s">
        <v>50</v>
      </c>
      <c r="B45" s="2" t="s">
        <v>449</v>
      </c>
      <c r="C45" s="8"/>
      <c r="D45" s="24"/>
    </row>
    <row r="46" spans="1:5" ht="28.8" x14ac:dyDescent="0.3">
      <c r="A46" s="110" t="s">
        <v>0</v>
      </c>
      <c r="B46" s="123" t="s">
        <v>411</v>
      </c>
      <c r="C46" s="189" t="s">
        <v>441</v>
      </c>
      <c r="D46" s="189" t="s">
        <v>441</v>
      </c>
      <c r="E46" s="142" t="s">
        <v>351</v>
      </c>
    </row>
    <row r="47" spans="1:5" x14ac:dyDescent="0.3">
      <c r="A47" s="2" t="s">
        <v>1</v>
      </c>
      <c r="C47" s="4">
        <v>0</v>
      </c>
      <c r="D47" s="4">
        <v>0</v>
      </c>
    </row>
    <row r="48" spans="1:5" x14ac:dyDescent="0.3">
      <c r="A48" s="2" t="s">
        <v>346</v>
      </c>
      <c r="B48" t="s">
        <v>8</v>
      </c>
      <c r="C48" s="4">
        <v>100</v>
      </c>
      <c r="D48" s="5">
        <v>50</v>
      </c>
    </row>
    <row r="49" spans="1:5" x14ac:dyDescent="0.3">
      <c r="A49" s="153" t="s">
        <v>326</v>
      </c>
      <c r="B49" s="154" t="s">
        <v>11</v>
      </c>
      <c r="C49" s="172">
        <v>0</v>
      </c>
      <c r="D49" s="171">
        <v>0</v>
      </c>
      <c r="E49" s="153" t="s">
        <v>361</v>
      </c>
    </row>
    <row r="50" spans="1:5" x14ac:dyDescent="0.3">
      <c r="A50" s="2" t="s">
        <v>347</v>
      </c>
      <c r="B50" t="s">
        <v>327</v>
      </c>
      <c r="C50" s="199">
        <v>3165</v>
      </c>
      <c r="D50" s="4">
        <v>0</v>
      </c>
    </row>
    <row r="51" spans="1:5" x14ac:dyDescent="0.3">
      <c r="A51" s="2" t="s">
        <v>6</v>
      </c>
      <c r="B51" t="s">
        <v>12</v>
      </c>
      <c r="C51" s="199">
        <v>564</v>
      </c>
      <c r="D51" s="4">
        <v>0</v>
      </c>
    </row>
    <row r="52" spans="1:5" x14ac:dyDescent="0.3">
      <c r="A52" s="2" t="s">
        <v>5</v>
      </c>
      <c r="B52" t="s">
        <v>13</v>
      </c>
      <c r="C52" s="199">
        <v>462</v>
      </c>
      <c r="D52" s="4">
        <v>0</v>
      </c>
    </row>
    <row r="53" spans="1:5" x14ac:dyDescent="0.3">
      <c r="A53" s="2" t="s">
        <v>9</v>
      </c>
      <c r="B53" t="s">
        <v>14</v>
      </c>
      <c r="C53" s="4">
        <v>0</v>
      </c>
      <c r="D53" s="4">
        <v>0</v>
      </c>
    </row>
    <row r="54" spans="1:5" x14ac:dyDescent="0.3">
      <c r="A54" s="39" t="s">
        <v>21</v>
      </c>
      <c r="B54" s="28" t="s">
        <v>121</v>
      </c>
      <c r="C54" s="4">
        <v>0</v>
      </c>
      <c r="D54" s="4">
        <v>0</v>
      </c>
    </row>
    <row r="55" spans="1:5" x14ac:dyDescent="0.3">
      <c r="A55" s="2" t="s">
        <v>7</v>
      </c>
      <c r="B55" s="28" t="s">
        <v>121</v>
      </c>
      <c r="C55" s="4">
        <v>0</v>
      </c>
      <c r="D55" s="5">
        <v>0</v>
      </c>
    </row>
    <row r="56" spans="1:5" x14ac:dyDescent="0.3">
      <c r="B56" s="8" t="s">
        <v>20</v>
      </c>
      <c r="C56" s="24">
        <f>SUM(C46:C55)</f>
        <v>4291</v>
      </c>
      <c r="D56" s="24">
        <f>SUM(D46:D55)</f>
        <v>50</v>
      </c>
    </row>
    <row r="57" spans="1:5" x14ac:dyDescent="0.3">
      <c r="B57" s="8"/>
      <c r="C57" s="24"/>
      <c r="D57" s="24"/>
    </row>
    <row r="58" spans="1:5" ht="31.2" x14ac:dyDescent="0.3">
      <c r="A58" s="152"/>
      <c r="B58" s="166" t="s">
        <v>416</v>
      </c>
      <c r="C58" s="156">
        <f>C28+C42+C56</f>
        <v>22003</v>
      </c>
      <c r="D58" s="156">
        <f>D28+D42+D56</f>
        <v>4222</v>
      </c>
      <c r="E58" s="152"/>
    </row>
  </sheetData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N223"/>
  <sheetViews>
    <sheetView zoomScaleNormal="100" workbookViewId="0">
      <selection activeCell="A2" sqref="A2"/>
    </sheetView>
  </sheetViews>
  <sheetFormatPr defaultRowHeight="14.4" x14ac:dyDescent="0.3"/>
  <cols>
    <col min="1" max="1" width="23.6640625" customWidth="1"/>
    <col min="2" max="2" width="30.6640625" customWidth="1"/>
    <col min="3" max="3" width="20.5546875" customWidth="1"/>
    <col min="4" max="4" width="20.33203125" bestFit="1" customWidth="1"/>
    <col min="5" max="5" width="22.44140625" bestFit="1" customWidth="1"/>
    <col min="6" max="6" width="11.5546875" style="26" bestFit="1" customWidth="1"/>
    <col min="10" max="10" width="14.109375" customWidth="1"/>
    <col min="11" max="11" width="13.88671875" customWidth="1"/>
    <col min="12" max="13" width="11.5546875" bestFit="1" customWidth="1"/>
    <col min="14" max="14" width="11.5546875" style="26" bestFit="1" customWidth="1"/>
  </cols>
  <sheetData>
    <row r="1" spans="1:14" ht="21" x14ac:dyDescent="0.4">
      <c r="A1" s="53" t="s">
        <v>105</v>
      </c>
    </row>
    <row r="2" spans="1:14" x14ac:dyDescent="0.3">
      <c r="A2" s="2"/>
    </row>
    <row r="3" spans="1:14" x14ac:dyDescent="0.3">
      <c r="A3" s="51" t="s">
        <v>363</v>
      </c>
    </row>
    <row r="4" spans="1:14" x14ac:dyDescent="0.3">
      <c r="A4" s="51" t="s">
        <v>365</v>
      </c>
    </row>
    <row r="5" spans="1:14" x14ac:dyDescent="0.3">
      <c r="A5" s="51" t="s">
        <v>437</v>
      </c>
    </row>
    <row r="6" spans="1:14" x14ac:dyDescent="0.3">
      <c r="A6" s="51" t="s">
        <v>390</v>
      </c>
    </row>
    <row r="7" spans="1:14" x14ac:dyDescent="0.3">
      <c r="A7" s="51" t="s">
        <v>109</v>
      </c>
    </row>
    <row r="8" spans="1:14" x14ac:dyDescent="0.3">
      <c r="A8" s="51" t="s">
        <v>438</v>
      </c>
    </row>
    <row r="9" spans="1:14" x14ac:dyDescent="0.3">
      <c r="A9" s="201" t="s">
        <v>444</v>
      </c>
    </row>
    <row r="10" spans="1:14" x14ac:dyDescent="0.3">
      <c r="A10" s="51"/>
    </row>
    <row r="11" spans="1:14" x14ac:dyDescent="0.3">
      <c r="A11" s="2" t="s">
        <v>329</v>
      </c>
      <c r="B11" s="2"/>
    </row>
    <row r="12" spans="1:14" x14ac:dyDescent="0.3">
      <c r="A12" s="2" t="s">
        <v>330</v>
      </c>
      <c r="B12" s="2"/>
    </row>
    <row r="13" spans="1:14" x14ac:dyDescent="0.3">
      <c r="A13" s="184" t="s">
        <v>455</v>
      </c>
      <c r="B13" s="3"/>
      <c r="C13" s="3"/>
      <c r="D13" s="3"/>
    </row>
    <row r="14" spans="1:14" x14ac:dyDescent="0.3">
      <c r="A14" s="3" t="s">
        <v>257</v>
      </c>
      <c r="B14" s="3"/>
      <c r="C14" s="21"/>
    </row>
    <row r="15" spans="1:14" x14ac:dyDescent="0.3">
      <c r="N15"/>
    </row>
    <row r="16" spans="1:14" ht="15.6" x14ac:dyDescent="0.3">
      <c r="A16" s="9" t="s">
        <v>38</v>
      </c>
      <c r="C16" s="109" t="s">
        <v>348</v>
      </c>
      <c r="D16" s="109"/>
      <c r="E16" s="109"/>
      <c r="F16"/>
      <c r="N16"/>
    </row>
    <row r="17" spans="1:14" x14ac:dyDescent="0.3">
      <c r="A17" s="40" t="s">
        <v>106</v>
      </c>
      <c r="B17" s="40"/>
      <c r="C17" s="124" t="s">
        <v>352</v>
      </c>
      <c r="D17" s="124" t="s">
        <v>10</v>
      </c>
      <c r="E17" s="40" t="s">
        <v>350</v>
      </c>
      <c r="F17" s="2"/>
      <c r="N17"/>
    </row>
    <row r="18" spans="1:14" x14ac:dyDescent="0.3">
      <c r="A18" s="17" t="s">
        <v>75</v>
      </c>
      <c r="B18" s="17"/>
      <c r="D18" s="26"/>
      <c r="F18"/>
      <c r="N18"/>
    </row>
    <row r="19" spans="1:14" ht="15.6" x14ac:dyDescent="0.3">
      <c r="A19" s="11" t="s">
        <v>3</v>
      </c>
      <c r="B19" s="2" t="s">
        <v>451</v>
      </c>
      <c r="D19" s="26"/>
      <c r="F19"/>
      <c r="N19"/>
    </row>
    <row r="20" spans="1:14" x14ac:dyDescent="0.3">
      <c r="A20" s="110" t="s">
        <v>0</v>
      </c>
      <c r="B20" s="123" t="s">
        <v>362</v>
      </c>
      <c r="C20" s="43" t="s">
        <v>331</v>
      </c>
      <c r="D20" s="43" t="s">
        <v>331</v>
      </c>
      <c r="E20" s="25"/>
      <c r="F20"/>
      <c r="N20"/>
    </row>
    <row r="21" spans="1:14" x14ac:dyDescent="0.3">
      <c r="A21" s="2" t="s">
        <v>1</v>
      </c>
      <c r="D21" s="26"/>
      <c r="F21"/>
      <c r="N21"/>
    </row>
    <row r="22" spans="1:14" x14ac:dyDescent="0.3">
      <c r="A22" s="15" t="s">
        <v>19</v>
      </c>
      <c r="B22" t="s">
        <v>15</v>
      </c>
      <c r="C22" s="192">
        <v>130</v>
      </c>
      <c r="D22" s="192">
        <v>130</v>
      </c>
      <c r="F22"/>
      <c r="N22"/>
    </row>
    <row r="23" spans="1:14" x14ac:dyDescent="0.3">
      <c r="A23" s="15" t="s">
        <v>19</v>
      </c>
      <c r="B23" t="s">
        <v>120</v>
      </c>
      <c r="C23" s="89">
        <v>500</v>
      </c>
      <c r="D23" s="89">
        <v>0</v>
      </c>
      <c r="E23" s="9"/>
      <c r="F23"/>
      <c r="N23"/>
    </row>
    <row r="24" spans="1:14" x14ac:dyDescent="0.3">
      <c r="A24" s="15" t="s">
        <v>19</v>
      </c>
      <c r="B24" t="s">
        <v>16</v>
      </c>
      <c r="C24" s="89">
        <v>145</v>
      </c>
      <c r="D24" s="89">
        <v>145</v>
      </c>
      <c r="F24"/>
      <c r="N24"/>
    </row>
    <row r="25" spans="1:14" x14ac:dyDescent="0.3">
      <c r="A25" s="15" t="s">
        <v>19</v>
      </c>
      <c r="B25" t="s">
        <v>17</v>
      </c>
      <c r="C25" s="89">
        <v>0</v>
      </c>
      <c r="D25" s="89">
        <v>0</v>
      </c>
      <c r="F25"/>
      <c r="N25"/>
    </row>
    <row r="26" spans="1:14" x14ac:dyDescent="0.3">
      <c r="A26" s="15" t="s">
        <v>19</v>
      </c>
      <c r="B26" t="s">
        <v>18</v>
      </c>
      <c r="C26" s="89">
        <v>25</v>
      </c>
      <c r="D26" s="89">
        <v>25</v>
      </c>
      <c r="E26" s="12"/>
      <c r="F26"/>
      <c r="N26"/>
    </row>
    <row r="27" spans="1:14" x14ac:dyDescent="0.3">
      <c r="A27" s="48" t="s">
        <v>86</v>
      </c>
      <c r="B27" t="s">
        <v>89</v>
      </c>
      <c r="C27" s="89">
        <v>20</v>
      </c>
      <c r="D27" s="89">
        <v>20</v>
      </c>
      <c r="E27" s="20" t="s">
        <v>108</v>
      </c>
      <c r="F27"/>
      <c r="N27"/>
    </row>
    <row r="28" spans="1:14" x14ac:dyDescent="0.3">
      <c r="A28" s="48" t="s">
        <v>86</v>
      </c>
      <c r="B28" t="s">
        <v>90</v>
      </c>
      <c r="C28" s="89">
        <v>13</v>
      </c>
      <c r="D28" s="89">
        <v>13</v>
      </c>
      <c r="E28" s="12"/>
      <c r="F28"/>
      <c r="N28"/>
    </row>
    <row r="29" spans="1:14" x14ac:dyDescent="0.3">
      <c r="A29" s="48" t="s">
        <v>86</v>
      </c>
      <c r="B29" t="s">
        <v>48</v>
      </c>
      <c r="C29" s="197">
        <v>200</v>
      </c>
      <c r="D29" s="197">
        <v>200</v>
      </c>
      <c r="E29" s="28"/>
      <c r="F29"/>
      <c r="N29"/>
    </row>
    <row r="30" spans="1:14" x14ac:dyDescent="0.3">
      <c r="A30" s="48" t="s">
        <v>86</v>
      </c>
      <c r="B30" t="s">
        <v>213</v>
      </c>
      <c r="C30" s="89">
        <v>85</v>
      </c>
      <c r="D30" s="89">
        <v>85</v>
      </c>
      <c r="E30" s="28"/>
      <c r="F30"/>
      <c r="N30"/>
    </row>
    <row r="31" spans="1:14" x14ac:dyDescent="0.3">
      <c r="A31" s="2" t="s">
        <v>346</v>
      </c>
      <c r="B31" t="s">
        <v>29</v>
      </c>
      <c r="C31" s="77">
        <v>1000</v>
      </c>
      <c r="D31" s="77">
        <v>500</v>
      </c>
      <c r="E31" s="28" t="s">
        <v>87</v>
      </c>
      <c r="F31"/>
      <c r="N31"/>
    </row>
    <row r="32" spans="1:14" x14ac:dyDescent="0.3">
      <c r="A32" s="2" t="s">
        <v>326</v>
      </c>
      <c r="B32" t="s">
        <v>40</v>
      </c>
      <c r="C32" s="199">
        <v>6210</v>
      </c>
      <c r="D32" s="77">
        <v>0</v>
      </c>
      <c r="E32" s="20"/>
      <c r="F32"/>
      <c r="N32"/>
    </row>
    <row r="33" spans="1:14" x14ac:dyDescent="0.3">
      <c r="A33" s="2" t="s">
        <v>347</v>
      </c>
      <c r="B33" t="s">
        <v>40</v>
      </c>
      <c r="C33" s="199">
        <v>6330</v>
      </c>
      <c r="D33" s="77">
        <v>0</v>
      </c>
      <c r="F33"/>
      <c r="N33"/>
    </row>
    <row r="34" spans="1:14" x14ac:dyDescent="0.3">
      <c r="A34" s="2" t="s">
        <v>6</v>
      </c>
      <c r="B34" t="s">
        <v>42</v>
      </c>
      <c r="C34" s="199">
        <v>1128</v>
      </c>
      <c r="D34" s="77">
        <v>0</v>
      </c>
      <c r="F34"/>
      <c r="N34"/>
    </row>
    <row r="35" spans="1:14" x14ac:dyDescent="0.3">
      <c r="A35" s="2" t="s">
        <v>5</v>
      </c>
      <c r="B35" t="s">
        <v>41</v>
      </c>
      <c r="C35" s="199">
        <v>924</v>
      </c>
      <c r="D35" s="77">
        <v>0</v>
      </c>
      <c r="F35"/>
      <c r="N35"/>
    </row>
    <row r="36" spans="1:14" x14ac:dyDescent="0.3">
      <c r="A36" s="2" t="s">
        <v>9</v>
      </c>
      <c r="B36" t="s">
        <v>43</v>
      </c>
      <c r="C36" s="199">
        <v>1560</v>
      </c>
      <c r="D36" s="198">
        <v>1560</v>
      </c>
      <c r="F36"/>
      <c r="N36"/>
    </row>
    <row r="37" spans="1:14" x14ac:dyDescent="0.3">
      <c r="A37" s="2" t="s">
        <v>21</v>
      </c>
      <c r="B37" t="s">
        <v>22</v>
      </c>
      <c r="C37" s="199">
        <v>1896</v>
      </c>
      <c r="D37" s="198">
        <v>1896</v>
      </c>
      <c r="E37" s="5"/>
      <c r="F37"/>
      <c r="N37"/>
    </row>
    <row r="38" spans="1:14" x14ac:dyDescent="0.3">
      <c r="A38" s="2" t="s">
        <v>241</v>
      </c>
      <c r="B38" t="s">
        <v>36</v>
      </c>
      <c r="C38" s="77">
        <v>108</v>
      </c>
      <c r="D38" s="77">
        <v>0</v>
      </c>
      <c r="F38"/>
      <c r="N38"/>
    </row>
    <row r="39" spans="1:14" x14ac:dyDescent="0.3">
      <c r="B39" s="8" t="s">
        <v>27</v>
      </c>
      <c r="C39" s="24">
        <f>SUM(C20:C38)</f>
        <v>20274</v>
      </c>
      <c r="D39" s="69">
        <f>SUM(D22:D38)</f>
        <v>4574</v>
      </c>
      <c r="F39"/>
      <c r="N39"/>
    </row>
    <row r="40" spans="1:14" ht="15.6" x14ac:dyDescent="0.3">
      <c r="A40" s="11" t="s">
        <v>4</v>
      </c>
      <c r="B40" s="2" t="s">
        <v>454</v>
      </c>
      <c r="C40" s="4"/>
      <c r="D40" s="67"/>
      <c r="F40"/>
      <c r="N40"/>
    </row>
    <row r="41" spans="1:14" x14ac:dyDescent="0.3">
      <c r="A41" s="110" t="s">
        <v>0</v>
      </c>
      <c r="B41" s="123" t="s">
        <v>362</v>
      </c>
      <c r="C41" s="43" t="s">
        <v>331</v>
      </c>
      <c r="D41" s="43" t="s">
        <v>331</v>
      </c>
      <c r="E41" s="25"/>
      <c r="F41"/>
      <c r="N41"/>
    </row>
    <row r="42" spans="1:14" x14ac:dyDescent="0.3">
      <c r="A42" s="2" t="s">
        <v>1</v>
      </c>
      <c r="D42" s="26"/>
      <c r="F42"/>
      <c r="N42"/>
    </row>
    <row r="43" spans="1:14" x14ac:dyDescent="0.3">
      <c r="A43" s="15" t="s">
        <v>19</v>
      </c>
      <c r="B43" t="s">
        <v>15</v>
      </c>
      <c r="C43" s="192">
        <v>130</v>
      </c>
      <c r="D43" s="192">
        <v>130</v>
      </c>
      <c r="F43"/>
      <c r="N43"/>
    </row>
    <row r="44" spans="1:14" x14ac:dyDescent="0.3">
      <c r="A44" s="15" t="s">
        <v>19</v>
      </c>
      <c r="B44" t="s">
        <v>191</v>
      </c>
      <c r="C44" s="87">
        <v>500</v>
      </c>
      <c r="D44" s="89">
        <v>0</v>
      </c>
      <c r="E44" s="9"/>
      <c r="F44"/>
      <c r="N44"/>
    </row>
    <row r="45" spans="1:14" x14ac:dyDescent="0.3">
      <c r="A45" s="15" t="s">
        <v>19</v>
      </c>
      <c r="B45" t="s">
        <v>16</v>
      </c>
      <c r="C45" s="87">
        <v>145</v>
      </c>
      <c r="D45" s="89">
        <v>145</v>
      </c>
      <c r="F45"/>
      <c r="N45"/>
    </row>
    <row r="46" spans="1:14" x14ac:dyDescent="0.3">
      <c r="A46" s="15" t="s">
        <v>19</v>
      </c>
      <c r="B46" t="s">
        <v>17</v>
      </c>
      <c r="C46" s="87">
        <v>0</v>
      </c>
      <c r="D46" s="89">
        <v>0</v>
      </c>
      <c r="F46"/>
      <c r="N46"/>
    </row>
    <row r="47" spans="1:14" x14ac:dyDescent="0.3">
      <c r="A47" s="15" t="s">
        <v>19</v>
      </c>
      <c r="B47" t="s">
        <v>18</v>
      </c>
      <c r="C47" s="88">
        <v>25</v>
      </c>
      <c r="D47" s="89">
        <v>25</v>
      </c>
      <c r="E47" s="12"/>
      <c r="F47"/>
      <c r="N47"/>
    </row>
    <row r="48" spans="1:14" x14ac:dyDescent="0.3">
      <c r="A48" s="48" t="s">
        <v>86</v>
      </c>
      <c r="B48" t="s">
        <v>89</v>
      </c>
      <c r="C48" s="88">
        <v>20</v>
      </c>
      <c r="D48" s="89">
        <v>20</v>
      </c>
      <c r="E48" s="20" t="s">
        <v>108</v>
      </c>
      <c r="F48"/>
      <c r="N48"/>
    </row>
    <row r="49" spans="1:14" x14ac:dyDescent="0.3">
      <c r="A49" s="48" t="s">
        <v>86</v>
      </c>
      <c r="B49" t="s">
        <v>90</v>
      </c>
      <c r="C49" s="87">
        <v>13</v>
      </c>
      <c r="D49" s="89">
        <v>13</v>
      </c>
      <c r="E49" s="12"/>
      <c r="F49"/>
      <c r="N49"/>
    </row>
    <row r="50" spans="1:14" x14ac:dyDescent="0.3">
      <c r="A50" s="48" t="s">
        <v>86</v>
      </c>
      <c r="B50" t="s">
        <v>48</v>
      </c>
      <c r="C50" s="197">
        <v>200</v>
      </c>
      <c r="D50" s="197">
        <v>200</v>
      </c>
      <c r="E50" s="28"/>
      <c r="F50"/>
      <c r="N50"/>
    </row>
    <row r="51" spans="1:14" x14ac:dyDescent="0.3">
      <c r="A51" s="48" t="s">
        <v>86</v>
      </c>
      <c r="B51" t="s">
        <v>213</v>
      </c>
      <c r="C51" s="88">
        <v>85</v>
      </c>
      <c r="D51" s="89">
        <v>85</v>
      </c>
      <c r="E51" s="28"/>
      <c r="F51"/>
      <c r="N51"/>
    </row>
    <row r="52" spans="1:14" x14ac:dyDescent="0.3">
      <c r="A52" s="2" t="s">
        <v>346</v>
      </c>
      <c r="B52" t="s">
        <v>29</v>
      </c>
      <c r="C52" s="4">
        <v>1000</v>
      </c>
      <c r="D52" s="77">
        <v>500</v>
      </c>
      <c r="E52" s="28" t="s">
        <v>87</v>
      </c>
      <c r="F52"/>
      <c r="N52"/>
    </row>
    <row r="53" spans="1:14" x14ac:dyDescent="0.3">
      <c r="A53" s="2" t="s">
        <v>326</v>
      </c>
      <c r="B53" t="s">
        <v>40</v>
      </c>
      <c r="C53" s="199">
        <v>6210</v>
      </c>
      <c r="D53" s="77">
        <v>0</v>
      </c>
      <c r="E53" s="20"/>
      <c r="F53"/>
      <c r="N53"/>
    </row>
    <row r="54" spans="1:14" x14ac:dyDescent="0.3">
      <c r="A54" s="2" t="s">
        <v>347</v>
      </c>
      <c r="B54" t="s">
        <v>40</v>
      </c>
      <c r="C54" s="199">
        <v>6330</v>
      </c>
      <c r="D54" s="77">
        <v>0</v>
      </c>
      <c r="F54"/>
      <c r="N54"/>
    </row>
    <row r="55" spans="1:14" x14ac:dyDescent="0.3">
      <c r="A55" s="2" t="s">
        <v>6</v>
      </c>
      <c r="B55" t="s">
        <v>42</v>
      </c>
      <c r="C55" s="199">
        <v>1128</v>
      </c>
      <c r="D55" s="77">
        <v>0</v>
      </c>
      <c r="F55"/>
      <c r="N55"/>
    </row>
    <row r="56" spans="1:14" x14ac:dyDescent="0.3">
      <c r="A56" s="2" t="s">
        <v>5</v>
      </c>
      <c r="B56" t="s">
        <v>41</v>
      </c>
      <c r="C56" s="199">
        <v>924</v>
      </c>
      <c r="D56" s="77">
        <v>0</v>
      </c>
      <c r="F56"/>
      <c r="N56"/>
    </row>
    <row r="57" spans="1:14" x14ac:dyDescent="0.3">
      <c r="A57" s="2" t="s">
        <v>9</v>
      </c>
      <c r="B57" t="s">
        <v>43</v>
      </c>
      <c r="C57" s="199">
        <v>1560</v>
      </c>
      <c r="D57" s="198">
        <v>1560</v>
      </c>
      <c r="F57"/>
      <c r="N57"/>
    </row>
    <row r="58" spans="1:14" x14ac:dyDescent="0.3">
      <c r="A58" s="2" t="s">
        <v>21</v>
      </c>
      <c r="B58" t="s">
        <v>22</v>
      </c>
      <c r="C58" s="199">
        <v>1896</v>
      </c>
      <c r="D58" s="198">
        <v>1896</v>
      </c>
      <c r="E58" s="5"/>
      <c r="F58"/>
      <c r="N58"/>
    </row>
    <row r="59" spans="1:14" x14ac:dyDescent="0.3">
      <c r="A59" s="2" t="s">
        <v>241</v>
      </c>
      <c r="B59" t="s">
        <v>36</v>
      </c>
      <c r="C59" s="4">
        <v>108</v>
      </c>
      <c r="D59" s="77">
        <v>0</v>
      </c>
      <c r="F59"/>
      <c r="N59"/>
    </row>
    <row r="60" spans="1:14" x14ac:dyDescent="0.3">
      <c r="B60" s="8" t="s">
        <v>28</v>
      </c>
      <c r="C60" s="13">
        <f>SUM(C41:C59)</f>
        <v>20274</v>
      </c>
      <c r="D60" s="70">
        <f>SUM(D43:D59)</f>
        <v>4574</v>
      </c>
      <c r="F60"/>
      <c r="N60"/>
    </row>
    <row r="61" spans="1:14" x14ac:dyDescent="0.3">
      <c r="C61" s="4"/>
      <c r="D61" s="67"/>
      <c r="F61"/>
      <c r="N61"/>
    </row>
    <row r="62" spans="1:14" ht="15.6" x14ac:dyDescent="0.3">
      <c r="A62" s="41"/>
      <c r="B62" s="45" t="s">
        <v>84</v>
      </c>
      <c r="C62" s="46">
        <f>C39+C60</f>
        <v>40548</v>
      </c>
      <c r="D62" s="76">
        <f>D39+D60</f>
        <v>9148</v>
      </c>
      <c r="E62" s="47"/>
      <c r="F62" s="116"/>
      <c r="N62"/>
    </row>
    <row r="63" spans="1:14" x14ac:dyDescent="0.3">
      <c r="C63" s="5"/>
      <c r="D63" s="77"/>
      <c r="F63"/>
      <c r="N63"/>
    </row>
    <row r="64" spans="1:14" x14ac:dyDescent="0.3">
      <c r="A64" s="40" t="s">
        <v>106</v>
      </c>
      <c r="B64" s="40"/>
      <c r="C64" s="124" t="s">
        <v>352</v>
      </c>
      <c r="D64" s="124" t="s">
        <v>10</v>
      </c>
      <c r="E64" s="40" t="s">
        <v>350</v>
      </c>
      <c r="F64"/>
      <c r="N64"/>
    </row>
    <row r="65" spans="1:14" x14ac:dyDescent="0.3">
      <c r="A65" s="17" t="s">
        <v>76</v>
      </c>
      <c r="B65" s="18"/>
      <c r="D65" s="26"/>
      <c r="F65"/>
      <c r="N65"/>
    </row>
    <row r="66" spans="1:14" ht="15.6" x14ac:dyDescent="0.3">
      <c r="A66" s="11" t="s">
        <v>3</v>
      </c>
      <c r="B66" s="2" t="s">
        <v>452</v>
      </c>
      <c r="D66" s="26"/>
      <c r="F66"/>
      <c r="N66"/>
    </row>
    <row r="67" spans="1:14" x14ac:dyDescent="0.3">
      <c r="A67" s="110" t="s">
        <v>0</v>
      </c>
      <c r="B67" s="123" t="s">
        <v>362</v>
      </c>
      <c r="C67" s="43" t="s">
        <v>331</v>
      </c>
      <c r="D67" s="43" t="s">
        <v>331</v>
      </c>
      <c r="E67" s="25"/>
      <c r="F67"/>
      <c r="N67"/>
    </row>
    <row r="68" spans="1:14" x14ac:dyDescent="0.3">
      <c r="A68" s="2" t="s">
        <v>1</v>
      </c>
      <c r="C68" s="50"/>
      <c r="D68" s="126"/>
      <c r="F68"/>
      <c r="N68"/>
    </row>
    <row r="69" spans="1:14" x14ac:dyDescent="0.3">
      <c r="A69" s="15" t="s">
        <v>19</v>
      </c>
      <c r="B69" t="s">
        <v>15</v>
      </c>
      <c r="C69" s="192">
        <v>130</v>
      </c>
      <c r="D69" s="192">
        <v>130</v>
      </c>
      <c r="F69"/>
      <c r="N69"/>
    </row>
    <row r="70" spans="1:14" x14ac:dyDescent="0.3">
      <c r="A70" s="15" t="s">
        <v>19</v>
      </c>
      <c r="B70" t="s">
        <v>120</v>
      </c>
      <c r="C70" s="87">
        <v>500</v>
      </c>
      <c r="D70" s="89">
        <v>0</v>
      </c>
      <c r="E70" s="9"/>
      <c r="F70"/>
      <c r="N70"/>
    </row>
    <row r="71" spans="1:14" x14ac:dyDescent="0.3">
      <c r="A71" s="15" t="s">
        <v>19</v>
      </c>
      <c r="B71" t="s">
        <v>16</v>
      </c>
      <c r="C71" s="87">
        <v>145</v>
      </c>
      <c r="D71" s="89">
        <v>145</v>
      </c>
      <c r="F71"/>
      <c r="N71"/>
    </row>
    <row r="72" spans="1:14" x14ac:dyDescent="0.3">
      <c r="A72" s="15" t="s">
        <v>19</v>
      </c>
      <c r="B72" t="s">
        <v>17</v>
      </c>
      <c r="C72" s="87">
        <v>0</v>
      </c>
      <c r="D72" s="89">
        <v>0</v>
      </c>
      <c r="F72"/>
      <c r="N72"/>
    </row>
    <row r="73" spans="1:14" x14ac:dyDescent="0.3">
      <c r="A73" s="15" t="s">
        <v>19</v>
      </c>
      <c r="B73" t="s">
        <v>18</v>
      </c>
      <c r="C73" s="88">
        <v>25</v>
      </c>
      <c r="D73" s="89">
        <v>25</v>
      </c>
      <c r="E73" s="12"/>
      <c r="F73"/>
      <c r="N73"/>
    </row>
    <row r="74" spans="1:14" x14ac:dyDescent="0.3">
      <c r="A74" s="48" t="s">
        <v>86</v>
      </c>
      <c r="B74" t="s">
        <v>89</v>
      </c>
      <c r="C74" s="88">
        <v>20</v>
      </c>
      <c r="D74" s="89">
        <v>20</v>
      </c>
      <c r="E74" s="20" t="s">
        <v>108</v>
      </c>
      <c r="F74"/>
      <c r="N74"/>
    </row>
    <row r="75" spans="1:14" x14ac:dyDescent="0.3">
      <c r="A75" s="48" t="s">
        <v>86</v>
      </c>
      <c r="B75" t="s">
        <v>90</v>
      </c>
      <c r="C75" s="87">
        <v>13</v>
      </c>
      <c r="D75" s="89">
        <v>13</v>
      </c>
      <c r="E75" s="28"/>
      <c r="F75"/>
      <c r="N75"/>
    </row>
    <row r="76" spans="1:14" x14ac:dyDescent="0.3">
      <c r="A76" s="48" t="s">
        <v>86</v>
      </c>
      <c r="B76" t="s">
        <v>48</v>
      </c>
      <c r="C76" s="197">
        <v>200</v>
      </c>
      <c r="D76" s="197">
        <v>200</v>
      </c>
      <c r="E76" s="28"/>
      <c r="F76"/>
      <c r="N76"/>
    </row>
    <row r="77" spans="1:14" x14ac:dyDescent="0.3">
      <c r="A77" s="48" t="s">
        <v>86</v>
      </c>
      <c r="B77" t="s">
        <v>213</v>
      </c>
      <c r="C77" s="88">
        <v>85</v>
      </c>
      <c r="D77" s="89">
        <v>85</v>
      </c>
      <c r="E77" s="28"/>
      <c r="F77"/>
      <c r="N77"/>
    </row>
    <row r="78" spans="1:14" x14ac:dyDescent="0.3">
      <c r="A78" s="2" t="s">
        <v>346</v>
      </c>
      <c r="B78" t="s">
        <v>29</v>
      </c>
      <c r="C78" s="4">
        <v>1000</v>
      </c>
      <c r="D78" s="77">
        <v>500</v>
      </c>
      <c r="E78" s="28" t="s">
        <v>87</v>
      </c>
      <c r="F78"/>
      <c r="N78"/>
    </row>
    <row r="79" spans="1:14" x14ac:dyDescent="0.3">
      <c r="A79" s="2" t="s">
        <v>326</v>
      </c>
      <c r="B79" t="s">
        <v>40</v>
      </c>
      <c r="C79" s="199">
        <v>6210</v>
      </c>
      <c r="D79" s="77">
        <v>0</v>
      </c>
      <c r="E79" s="20"/>
      <c r="F79"/>
      <c r="N79"/>
    </row>
    <row r="80" spans="1:14" x14ac:dyDescent="0.3">
      <c r="A80" s="2" t="s">
        <v>347</v>
      </c>
      <c r="B80" t="s">
        <v>40</v>
      </c>
      <c r="C80" s="199">
        <v>6330</v>
      </c>
      <c r="D80" s="77">
        <v>0</v>
      </c>
      <c r="F80"/>
      <c r="N80"/>
    </row>
    <row r="81" spans="1:14" x14ac:dyDescent="0.3">
      <c r="A81" s="2" t="s">
        <v>6</v>
      </c>
      <c r="B81" t="s">
        <v>42</v>
      </c>
      <c r="C81" s="199">
        <v>1128</v>
      </c>
      <c r="D81" s="77">
        <v>0</v>
      </c>
      <c r="F81"/>
      <c r="N81"/>
    </row>
    <row r="82" spans="1:14" x14ac:dyDescent="0.3">
      <c r="A82" s="2" t="s">
        <v>5</v>
      </c>
      <c r="B82" t="s">
        <v>41</v>
      </c>
      <c r="C82" s="199">
        <v>924</v>
      </c>
      <c r="D82" s="77">
        <v>0</v>
      </c>
      <c r="F82"/>
      <c r="N82"/>
    </row>
    <row r="83" spans="1:14" x14ac:dyDescent="0.3">
      <c r="A83" s="2" t="s">
        <v>9</v>
      </c>
      <c r="B83" t="s">
        <v>43</v>
      </c>
      <c r="C83" s="199">
        <v>1560</v>
      </c>
      <c r="D83" s="198">
        <v>1560</v>
      </c>
      <c r="F83"/>
      <c r="N83"/>
    </row>
    <row r="84" spans="1:14" x14ac:dyDescent="0.3">
      <c r="A84" s="2" t="s">
        <v>21</v>
      </c>
      <c r="B84" t="s">
        <v>22</v>
      </c>
      <c r="C84" s="199">
        <v>1896</v>
      </c>
      <c r="D84" s="198">
        <v>1896</v>
      </c>
      <c r="E84" s="5"/>
      <c r="F84"/>
      <c r="N84"/>
    </row>
    <row r="85" spans="1:14" x14ac:dyDescent="0.3">
      <c r="A85" s="2" t="s">
        <v>241</v>
      </c>
      <c r="B85" t="s">
        <v>36</v>
      </c>
      <c r="C85" s="4">
        <v>108</v>
      </c>
      <c r="D85" s="77">
        <v>0</v>
      </c>
      <c r="F85"/>
      <c r="N85"/>
    </row>
    <row r="86" spans="1:14" x14ac:dyDescent="0.3">
      <c r="B86" s="8" t="s">
        <v>27</v>
      </c>
      <c r="C86" s="24">
        <f>SUM(C67:C85)</f>
        <v>20274</v>
      </c>
      <c r="D86" s="69">
        <f>SUM(D69:D85)</f>
        <v>4574</v>
      </c>
      <c r="F86"/>
      <c r="N86"/>
    </row>
    <row r="87" spans="1:14" ht="15.6" x14ac:dyDescent="0.3">
      <c r="A87" s="11" t="s">
        <v>4</v>
      </c>
      <c r="B87" s="2" t="s">
        <v>448</v>
      </c>
      <c r="C87" s="4"/>
      <c r="D87" s="67"/>
      <c r="F87"/>
      <c r="N87"/>
    </row>
    <row r="88" spans="1:14" x14ac:dyDescent="0.3">
      <c r="A88" s="110" t="s">
        <v>0</v>
      </c>
      <c r="B88" s="123" t="s">
        <v>362</v>
      </c>
      <c r="C88" s="43" t="s">
        <v>331</v>
      </c>
      <c r="D88" s="43" t="s">
        <v>331</v>
      </c>
      <c r="E88" s="25"/>
      <c r="F88"/>
      <c r="N88"/>
    </row>
    <row r="89" spans="1:14" x14ac:dyDescent="0.3">
      <c r="A89" s="2" t="s">
        <v>1</v>
      </c>
      <c r="D89" s="26"/>
      <c r="F89"/>
      <c r="N89"/>
    </row>
    <row r="90" spans="1:14" x14ac:dyDescent="0.3">
      <c r="A90" s="15" t="s">
        <v>19</v>
      </c>
      <c r="B90" t="s">
        <v>15</v>
      </c>
      <c r="C90" s="192">
        <v>130</v>
      </c>
      <c r="D90" s="192">
        <v>130</v>
      </c>
      <c r="F90"/>
      <c r="N90"/>
    </row>
    <row r="91" spans="1:14" x14ac:dyDescent="0.3">
      <c r="A91" s="15" t="s">
        <v>19</v>
      </c>
      <c r="B91" t="s">
        <v>120</v>
      </c>
      <c r="C91" s="87">
        <v>500</v>
      </c>
      <c r="D91" s="89">
        <v>0</v>
      </c>
      <c r="E91" s="9"/>
      <c r="F91"/>
      <c r="N91"/>
    </row>
    <row r="92" spans="1:14" x14ac:dyDescent="0.3">
      <c r="A92" s="15" t="s">
        <v>19</v>
      </c>
      <c r="B92" t="s">
        <v>16</v>
      </c>
      <c r="C92" s="87">
        <v>145</v>
      </c>
      <c r="D92" s="89">
        <v>145</v>
      </c>
      <c r="F92"/>
      <c r="N92"/>
    </row>
    <row r="93" spans="1:14" x14ac:dyDescent="0.3">
      <c r="A93" s="15" t="s">
        <v>19</v>
      </c>
      <c r="B93" t="s">
        <v>17</v>
      </c>
      <c r="C93" s="87">
        <v>0</v>
      </c>
      <c r="D93" s="89">
        <v>0</v>
      </c>
      <c r="F93"/>
      <c r="N93"/>
    </row>
    <row r="94" spans="1:14" x14ac:dyDescent="0.3">
      <c r="A94" s="15" t="s">
        <v>19</v>
      </c>
      <c r="B94" t="s">
        <v>18</v>
      </c>
      <c r="C94" s="88">
        <v>25</v>
      </c>
      <c r="D94" s="89">
        <v>25</v>
      </c>
      <c r="E94" s="12"/>
      <c r="F94"/>
      <c r="N94"/>
    </row>
    <row r="95" spans="1:14" x14ac:dyDescent="0.3">
      <c r="A95" s="48" t="s">
        <v>86</v>
      </c>
      <c r="B95" t="s">
        <v>89</v>
      </c>
      <c r="C95" s="88">
        <v>20</v>
      </c>
      <c r="D95" s="89">
        <v>20</v>
      </c>
      <c r="E95" s="20" t="s">
        <v>108</v>
      </c>
      <c r="F95"/>
      <c r="N95"/>
    </row>
    <row r="96" spans="1:14" x14ac:dyDescent="0.3">
      <c r="A96" s="48" t="s">
        <v>86</v>
      </c>
      <c r="B96" t="s">
        <v>90</v>
      </c>
      <c r="C96" s="87">
        <v>13</v>
      </c>
      <c r="D96" s="89">
        <v>13</v>
      </c>
      <c r="E96" s="28"/>
      <c r="F96"/>
      <c r="N96"/>
    </row>
    <row r="97" spans="1:14" ht="15.75" customHeight="1" x14ac:dyDescent="0.3">
      <c r="A97" s="48" t="s">
        <v>86</v>
      </c>
      <c r="B97" t="s">
        <v>48</v>
      </c>
      <c r="C97" s="197">
        <v>200</v>
      </c>
      <c r="D97" s="197">
        <v>200</v>
      </c>
      <c r="E97" s="28"/>
      <c r="F97"/>
      <c r="N97"/>
    </row>
    <row r="98" spans="1:14" x14ac:dyDescent="0.3">
      <c r="A98" s="48" t="s">
        <v>86</v>
      </c>
      <c r="B98" t="s">
        <v>213</v>
      </c>
      <c r="C98" s="88">
        <v>85</v>
      </c>
      <c r="D98" s="89">
        <v>85</v>
      </c>
      <c r="E98" s="28"/>
      <c r="F98"/>
      <c r="N98"/>
    </row>
    <row r="99" spans="1:14" x14ac:dyDescent="0.3">
      <c r="A99" s="2" t="s">
        <v>346</v>
      </c>
      <c r="B99" t="s">
        <v>29</v>
      </c>
      <c r="C99" s="4">
        <v>1000</v>
      </c>
      <c r="D99" s="77">
        <v>500</v>
      </c>
      <c r="E99" s="28" t="s">
        <v>87</v>
      </c>
      <c r="F99"/>
      <c r="N99"/>
    </row>
    <row r="100" spans="1:14" x14ac:dyDescent="0.3">
      <c r="A100" s="2" t="s">
        <v>326</v>
      </c>
      <c r="B100" t="s">
        <v>40</v>
      </c>
      <c r="C100" s="199">
        <v>6210</v>
      </c>
      <c r="D100" s="77">
        <v>0</v>
      </c>
      <c r="E100" s="20"/>
      <c r="F100"/>
      <c r="N100"/>
    </row>
    <row r="101" spans="1:14" x14ac:dyDescent="0.3">
      <c r="A101" s="2" t="s">
        <v>347</v>
      </c>
      <c r="B101" t="s">
        <v>40</v>
      </c>
      <c r="C101" s="199">
        <v>6330</v>
      </c>
      <c r="D101" s="77">
        <v>0</v>
      </c>
      <c r="F101"/>
      <c r="N101"/>
    </row>
    <row r="102" spans="1:14" x14ac:dyDescent="0.3">
      <c r="A102" s="2" t="s">
        <v>6</v>
      </c>
      <c r="B102" t="s">
        <v>42</v>
      </c>
      <c r="C102" s="199">
        <v>1128</v>
      </c>
      <c r="D102" s="77">
        <v>0</v>
      </c>
      <c r="F102"/>
      <c r="N102"/>
    </row>
    <row r="103" spans="1:14" x14ac:dyDescent="0.3">
      <c r="A103" s="2" t="s">
        <v>5</v>
      </c>
      <c r="B103" t="s">
        <v>41</v>
      </c>
      <c r="C103" s="199">
        <v>924</v>
      </c>
      <c r="D103" s="77">
        <v>0</v>
      </c>
      <c r="F103"/>
      <c r="N103"/>
    </row>
    <row r="104" spans="1:14" x14ac:dyDescent="0.3">
      <c r="A104" s="2" t="s">
        <v>9</v>
      </c>
      <c r="B104" t="s">
        <v>43</v>
      </c>
      <c r="C104" s="199">
        <v>1560</v>
      </c>
      <c r="D104" s="198">
        <v>1560</v>
      </c>
      <c r="F104"/>
      <c r="N104"/>
    </row>
    <row r="105" spans="1:14" x14ac:dyDescent="0.3">
      <c r="A105" s="2" t="s">
        <v>21</v>
      </c>
      <c r="B105" t="s">
        <v>22</v>
      </c>
      <c r="C105" s="199">
        <v>1896</v>
      </c>
      <c r="D105" s="198">
        <v>1896</v>
      </c>
      <c r="E105" s="5"/>
      <c r="F105"/>
      <c r="N105"/>
    </row>
    <row r="106" spans="1:14" x14ac:dyDescent="0.3">
      <c r="A106" s="2" t="s">
        <v>241</v>
      </c>
      <c r="B106" t="s">
        <v>36</v>
      </c>
      <c r="C106" s="4">
        <v>108</v>
      </c>
      <c r="D106" s="77">
        <v>0</v>
      </c>
      <c r="F106"/>
      <c r="N106"/>
    </row>
    <row r="107" spans="1:14" x14ac:dyDescent="0.3">
      <c r="B107" s="8" t="s">
        <v>28</v>
      </c>
      <c r="C107" s="13">
        <f>SUM(C88:C106)</f>
        <v>20274</v>
      </c>
      <c r="D107" s="70">
        <f>SUM(D90:D106)</f>
        <v>4574</v>
      </c>
      <c r="F107"/>
      <c r="N107"/>
    </row>
    <row r="108" spans="1:14" x14ac:dyDescent="0.3">
      <c r="C108" s="4"/>
      <c r="D108" s="67"/>
      <c r="F108"/>
      <c r="N108"/>
    </row>
    <row r="109" spans="1:14" ht="15.6" x14ac:dyDescent="0.3">
      <c r="A109" s="41"/>
      <c r="B109" s="45" t="s">
        <v>85</v>
      </c>
      <c r="C109" s="46">
        <f>C86+C107</f>
        <v>40548</v>
      </c>
      <c r="D109" s="76">
        <f>D86+D107</f>
        <v>9148</v>
      </c>
      <c r="E109" s="47"/>
      <c r="F109" s="116"/>
      <c r="N109"/>
    </row>
    <row r="110" spans="1:14" x14ac:dyDescent="0.3">
      <c r="C110" s="5"/>
      <c r="D110" s="26"/>
      <c r="F110"/>
      <c r="N110"/>
    </row>
    <row r="111" spans="1:14" x14ac:dyDescent="0.3">
      <c r="A111" s="40" t="s">
        <v>106</v>
      </c>
      <c r="B111" s="40"/>
      <c r="C111" s="124" t="s">
        <v>352</v>
      </c>
      <c r="D111" s="124" t="s">
        <v>10</v>
      </c>
      <c r="E111" s="40" t="s">
        <v>350</v>
      </c>
      <c r="F111"/>
      <c r="N111"/>
    </row>
    <row r="112" spans="1:14" x14ac:dyDescent="0.3">
      <c r="A112" s="17" t="s">
        <v>83</v>
      </c>
      <c r="B112" s="18"/>
      <c r="D112" s="26"/>
      <c r="F112"/>
      <c r="N112"/>
    </row>
    <row r="113" spans="1:14" ht="15.6" x14ac:dyDescent="0.3">
      <c r="A113" s="11" t="s">
        <v>3</v>
      </c>
      <c r="B113" s="2" t="s">
        <v>453</v>
      </c>
      <c r="D113" s="26"/>
      <c r="F113"/>
      <c r="N113"/>
    </row>
    <row r="114" spans="1:14" x14ac:dyDescent="0.3">
      <c r="A114" s="110" t="s">
        <v>0</v>
      </c>
      <c r="B114" s="123" t="s">
        <v>362</v>
      </c>
      <c r="C114" s="43" t="s">
        <v>331</v>
      </c>
      <c r="D114" s="43" t="s">
        <v>331</v>
      </c>
      <c r="E114" s="25"/>
      <c r="F114"/>
      <c r="N114"/>
    </row>
    <row r="115" spans="1:14" x14ac:dyDescent="0.3">
      <c r="A115" s="2" t="s">
        <v>1</v>
      </c>
      <c r="D115" s="26"/>
      <c r="F115"/>
      <c r="N115"/>
    </row>
    <row r="116" spans="1:14" x14ac:dyDescent="0.3">
      <c r="A116" s="15" t="s">
        <v>19</v>
      </c>
      <c r="B116" t="s">
        <v>15</v>
      </c>
      <c r="C116" s="192">
        <v>130</v>
      </c>
      <c r="D116" s="192">
        <v>130</v>
      </c>
      <c r="F116"/>
      <c r="N116"/>
    </row>
    <row r="117" spans="1:14" x14ac:dyDescent="0.3">
      <c r="A117" s="15" t="s">
        <v>19</v>
      </c>
      <c r="B117" t="s">
        <v>191</v>
      </c>
      <c r="C117" s="87">
        <v>500</v>
      </c>
      <c r="D117" s="89">
        <v>0</v>
      </c>
      <c r="E117" s="9"/>
      <c r="F117"/>
      <c r="N117"/>
    </row>
    <row r="118" spans="1:14" x14ac:dyDescent="0.3">
      <c r="A118" s="15" t="s">
        <v>19</v>
      </c>
      <c r="B118" t="s">
        <v>16</v>
      </c>
      <c r="C118" s="87">
        <v>145</v>
      </c>
      <c r="D118" s="89">
        <v>145</v>
      </c>
      <c r="F118"/>
      <c r="N118"/>
    </row>
    <row r="119" spans="1:14" x14ac:dyDescent="0.3">
      <c r="A119" s="15" t="s">
        <v>19</v>
      </c>
      <c r="B119" t="s">
        <v>17</v>
      </c>
      <c r="C119" s="87">
        <v>0</v>
      </c>
      <c r="D119" s="89">
        <v>0</v>
      </c>
      <c r="F119"/>
      <c r="N119"/>
    </row>
    <row r="120" spans="1:14" x14ac:dyDescent="0.3">
      <c r="A120" s="15" t="s">
        <v>19</v>
      </c>
      <c r="B120" t="s">
        <v>18</v>
      </c>
      <c r="C120" s="89">
        <v>25</v>
      </c>
      <c r="D120" s="89">
        <v>25</v>
      </c>
      <c r="E120" s="12"/>
      <c r="F120"/>
      <c r="N120"/>
    </row>
    <row r="121" spans="1:14" x14ac:dyDescent="0.3">
      <c r="A121" s="48" t="s">
        <v>86</v>
      </c>
      <c r="B121" t="s">
        <v>89</v>
      </c>
      <c r="C121" s="87">
        <v>20</v>
      </c>
      <c r="D121" s="89">
        <v>20</v>
      </c>
      <c r="E121" s="20" t="s">
        <v>108</v>
      </c>
      <c r="F121"/>
      <c r="N121"/>
    </row>
    <row r="122" spans="1:14" x14ac:dyDescent="0.3">
      <c r="A122" s="48" t="s">
        <v>86</v>
      </c>
      <c r="B122" t="s">
        <v>90</v>
      </c>
      <c r="C122" s="87">
        <v>13</v>
      </c>
      <c r="D122" s="89">
        <v>13</v>
      </c>
      <c r="E122" s="12"/>
      <c r="F122"/>
      <c r="N122"/>
    </row>
    <row r="123" spans="1:14" x14ac:dyDescent="0.3">
      <c r="A123" s="48" t="s">
        <v>86</v>
      </c>
      <c r="B123" t="s">
        <v>48</v>
      </c>
      <c r="C123" s="197">
        <v>200</v>
      </c>
      <c r="D123" s="197">
        <v>200</v>
      </c>
      <c r="E123" s="28"/>
      <c r="F123"/>
      <c r="N123"/>
    </row>
    <row r="124" spans="1:14" x14ac:dyDescent="0.3">
      <c r="A124" s="48" t="s">
        <v>86</v>
      </c>
      <c r="B124" t="s">
        <v>213</v>
      </c>
      <c r="C124" s="88">
        <v>85</v>
      </c>
      <c r="D124" s="89">
        <v>85</v>
      </c>
      <c r="E124" s="28"/>
      <c r="F124"/>
      <c r="N124"/>
    </row>
    <row r="125" spans="1:14" x14ac:dyDescent="0.3">
      <c r="A125" s="48" t="s">
        <v>86</v>
      </c>
      <c r="B125" t="s">
        <v>30</v>
      </c>
      <c r="C125" s="87">
        <v>0</v>
      </c>
      <c r="D125" s="89">
        <v>0</v>
      </c>
      <c r="E125" s="20"/>
      <c r="F125"/>
      <c r="N125"/>
    </row>
    <row r="126" spans="1:14" x14ac:dyDescent="0.3">
      <c r="A126" s="2" t="s">
        <v>346</v>
      </c>
      <c r="B126" t="s">
        <v>29</v>
      </c>
      <c r="C126" s="4">
        <v>0</v>
      </c>
      <c r="D126" s="77">
        <v>0</v>
      </c>
      <c r="E126" s="28" t="s">
        <v>87</v>
      </c>
      <c r="F126"/>
      <c r="N126"/>
    </row>
    <row r="127" spans="1:14" x14ac:dyDescent="0.3">
      <c r="A127" s="2" t="s">
        <v>326</v>
      </c>
      <c r="B127" t="s">
        <v>25</v>
      </c>
      <c r="C127" s="198">
        <v>4644</v>
      </c>
      <c r="D127" s="77">
        <v>0</v>
      </c>
      <c r="E127" s="20"/>
      <c r="F127"/>
      <c r="N127"/>
    </row>
    <row r="128" spans="1:14" x14ac:dyDescent="0.3">
      <c r="A128" s="2" t="s">
        <v>347</v>
      </c>
      <c r="B128" t="s">
        <v>25</v>
      </c>
      <c r="C128" s="198">
        <v>4748</v>
      </c>
      <c r="D128" s="77">
        <v>0</v>
      </c>
      <c r="F128"/>
      <c r="N128"/>
    </row>
    <row r="129" spans="1:14" x14ac:dyDescent="0.3">
      <c r="A129" s="2" t="s">
        <v>6</v>
      </c>
      <c r="B129" t="s">
        <v>23</v>
      </c>
      <c r="C129" s="198">
        <v>846</v>
      </c>
      <c r="D129" s="77">
        <v>0</v>
      </c>
      <c r="F129"/>
      <c r="N129"/>
    </row>
    <row r="130" spans="1:14" x14ac:dyDescent="0.3">
      <c r="A130" s="2" t="s">
        <v>5</v>
      </c>
      <c r="B130" t="s">
        <v>24</v>
      </c>
      <c r="C130" s="198">
        <v>693</v>
      </c>
      <c r="D130" s="77">
        <v>0</v>
      </c>
      <c r="F130"/>
      <c r="N130"/>
    </row>
    <row r="131" spans="1:14" x14ac:dyDescent="0.3">
      <c r="A131" s="2" t="s">
        <v>9</v>
      </c>
      <c r="B131" t="s">
        <v>26</v>
      </c>
      <c r="C131" s="198">
        <v>1170</v>
      </c>
      <c r="D131" s="198">
        <v>1170</v>
      </c>
      <c r="F131"/>
      <c r="N131"/>
    </row>
    <row r="132" spans="1:14" x14ac:dyDescent="0.3">
      <c r="A132" s="2" t="s">
        <v>21</v>
      </c>
      <c r="B132" t="s">
        <v>22</v>
      </c>
      <c r="C132" s="198">
        <v>1896</v>
      </c>
      <c r="D132" s="198">
        <v>1896</v>
      </c>
      <c r="E132" s="5"/>
      <c r="F132"/>
      <c r="N132"/>
    </row>
    <row r="133" spans="1:14" x14ac:dyDescent="0.3">
      <c r="A133" s="2" t="s">
        <v>241</v>
      </c>
      <c r="B133" t="s">
        <v>36</v>
      </c>
      <c r="C133" s="4">
        <v>108</v>
      </c>
      <c r="D133" s="77">
        <v>0</v>
      </c>
      <c r="F133"/>
      <c r="N133"/>
    </row>
    <row r="134" spans="1:14" x14ac:dyDescent="0.3">
      <c r="B134" s="8" t="s">
        <v>27</v>
      </c>
      <c r="C134" s="24">
        <f>SUM(C114:C133)</f>
        <v>15223</v>
      </c>
      <c r="D134" s="69">
        <f>SUM(D116:D133)</f>
        <v>3684</v>
      </c>
      <c r="F134"/>
      <c r="N134"/>
    </row>
    <row r="135" spans="1:14" ht="15.6" x14ac:dyDescent="0.3">
      <c r="A135" s="11" t="s">
        <v>4</v>
      </c>
      <c r="B135" s="2" t="s">
        <v>447</v>
      </c>
      <c r="C135" s="4"/>
      <c r="D135" s="67"/>
      <c r="F135"/>
      <c r="N135"/>
    </row>
    <row r="136" spans="1:14" x14ac:dyDescent="0.3">
      <c r="A136" s="110" t="s">
        <v>0</v>
      </c>
      <c r="B136" s="123" t="s">
        <v>362</v>
      </c>
      <c r="C136" s="43" t="s">
        <v>331</v>
      </c>
      <c r="D136" s="43" t="s">
        <v>331</v>
      </c>
      <c r="E136" s="25"/>
      <c r="F136"/>
      <c r="N136"/>
    </row>
    <row r="137" spans="1:14" x14ac:dyDescent="0.3">
      <c r="A137" s="2" t="s">
        <v>1</v>
      </c>
      <c r="D137" s="26"/>
      <c r="F137"/>
      <c r="N137"/>
    </row>
    <row r="138" spans="1:14" x14ac:dyDescent="0.3">
      <c r="A138" s="15" t="s">
        <v>19</v>
      </c>
      <c r="B138" t="s">
        <v>15</v>
      </c>
      <c r="C138" s="192">
        <v>130</v>
      </c>
      <c r="D138" s="192">
        <v>130</v>
      </c>
      <c r="F138"/>
      <c r="N138"/>
    </row>
    <row r="139" spans="1:14" x14ac:dyDescent="0.3">
      <c r="A139" s="15" t="s">
        <v>19</v>
      </c>
      <c r="B139" t="s">
        <v>120</v>
      </c>
      <c r="C139" s="87">
        <v>500</v>
      </c>
      <c r="D139" s="89">
        <v>0</v>
      </c>
      <c r="E139" s="9"/>
      <c r="F139"/>
      <c r="N139"/>
    </row>
    <row r="140" spans="1:14" x14ac:dyDescent="0.3">
      <c r="A140" s="15" t="s">
        <v>19</v>
      </c>
      <c r="B140" t="s">
        <v>16</v>
      </c>
      <c r="C140" s="87">
        <v>145</v>
      </c>
      <c r="D140" s="89">
        <v>145</v>
      </c>
      <c r="F140"/>
      <c r="N140"/>
    </row>
    <row r="141" spans="1:14" x14ac:dyDescent="0.3">
      <c r="A141" s="15" t="s">
        <v>19</v>
      </c>
      <c r="B141" t="s">
        <v>17</v>
      </c>
      <c r="C141" s="87">
        <v>0</v>
      </c>
      <c r="D141" s="89">
        <v>0</v>
      </c>
      <c r="F141"/>
      <c r="N141"/>
    </row>
    <row r="142" spans="1:14" x14ac:dyDescent="0.3">
      <c r="A142" s="15" t="s">
        <v>19</v>
      </c>
      <c r="B142" t="s">
        <v>18</v>
      </c>
      <c r="C142" s="89">
        <v>25</v>
      </c>
      <c r="D142" s="89">
        <v>25</v>
      </c>
      <c r="E142" s="12"/>
      <c r="F142"/>
      <c r="N142"/>
    </row>
    <row r="143" spans="1:14" x14ac:dyDescent="0.3">
      <c r="A143" s="48" t="s">
        <v>86</v>
      </c>
      <c r="B143" t="s">
        <v>89</v>
      </c>
      <c r="C143" s="87">
        <v>20</v>
      </c>
      <c r="D143" s="89">
        <v>20</v>
      </c>
      <c r="E143" s="20" t="s">
        <v>108</v>
      </c>
      <c r="F143"/>
      <c r="N143"/>
    </row>
    <row r="144" spans="1:14" x14ac:dyDescent="0.3">
      <c r="A144" s="48" t="s">
        <v>86</v>
      </c>
      <c r="B144" t="s">
        <v>90</v>
      </c>
      <c r="C144" s="87">
        <v>13</v>
      </c>
      <c r="D144" s="89">
        <v>13</v>
      </c>
      <c r="E144" s="12"/>
      <c r="F144"/>
      <c r="N144"/>
    </row>
    <row r="145" spans="1:14" x14ac:dyDescent="0.3">
      <c r="A145" s="48" t="s">
        <v>86</v>
      </c>
      <c r="B145" t="s">
        <v>48</v>
      </c>
      <c r="C145" s="197">
        <v>200</v>
      </c>
      <c r="D145" s="197">
        <v>200</v>
      </c>
      <c r="E145" s="28"/>
      <c r="F145"/>
      <c r="N145"/>
    </row>
    <row r="146" spans="1:14" x14ac:dyDescent="0.3">
      <c r="A146" s="48" t="s">
        <v>86</v>
      </c>
      <c r="B146" t="s">
        <v>213</v>
      </c>
      <c r="C146" s="88">
        <v>85</v>
      </c>
      <c r="D146" s="89">
        <v>85</v>
      </c>
      <c r="E146" s="28"/>
      <c r="F146"/>
      <c r="N146"/>
    </row>
    <row r="147" spans="1:14" x14ac:dyDescent="0.3">
      <c r="A147" s="48" t="s">
        <v>86</v>
      </c>
      <c r="B147" t="s">
        <v>30</v>
      </c>
      <c r="C147" s="87">
        <v>0</v>
      </c>
      <c r="D147" s="89">
        <v>0</v>
      </c>
      <c r="E147" s="20"/>
      <c r="F147"/>
      <c r="N147"/>
    </row>
    <row r="148" spans="1:14" x14ac:dyDescent="0.3">
      <c r="A148" s="2" t="s">
        <v>346</v>
      </c>
      <c r="B148" t="s">
        <v>29</v>
      </c>
      <c r="C148" s="4">
        <v>0</v>
      </c>
      <c r="D148" s="77">
        <v>0</v>
      </c>
      <c r="E148" s="28" t="s">
        <v>87</v>
      </c>
      <c r="F148"/>
      <c r="N148"/>
    </row>
    <row r="149" spans="1:14" x14ac:dyDescent="0.3">
      <c r="A149" s="2" t="s">
        <v>326</v>
      </c>
      <c r="B149" t="s">
        <v>25</v>
      </c>
      <c r="C149" s="198">
        <v>4644</v>
      </c>
      <c r="D149" s="77">
        <v>0</v>
      </c>
      <c r="E149" s="20"/>
      <c r="F149"/>
      <c r="N149"/>
    </row>
    <row r="150" spans="1:14" x14ac:dyDescent="0.3">
      <c r="A150" s="2" t="s">
        <v>347</v>
      </c>
      <c r="B150" t="s">
        <v>25</v>
      </c>
      <c r="C150" s="198">
        <v>4748</v>
      </c>
      <c r="D150" s="77">
        <v>0</v>
      </c>
      <c r="F150"/>
      <c r="N150"/>
    </row>
    <row r="151" spans="1:14" x14ac:dyDescent="0.3">
      <c r="A151" s="2" t="s">
        <v>6</v>
      </c>
      <c r="B151" t="s">
        <v>23</v>
      </c>
      <c r="C151" s="198">
        <v>846</v>
      </c>
      <c r="D151" s="77">
        <v>0</v>
      </c>
      <c r="F151"/>
      <c r="N151"/>
    </row>
    <row r="152" spans="1:14" x14ac:dyDescent="0.3">
      <c r="A152" s="2" t="s">
        <v>5</v>
      </c>
      <c r="B152" t="s">
        <v>24</v>
      </c>
      <c r="C152" s="198">
        <v>693</v>
      </c>
      <c r="D152" s="77">
        <v>0</v>
      </c>
      <c r="F152"/>
      <c r="N152"/>
    </row>
    <row r="153" spans="1:14" x14ac:dyDescent="0.3">
      <c r="A153" s="2" t="s">
        <v>9</v>
      </c>
      <c r="B153" t="s">
        <v>26</v>
      </c>
      <c r="C153" s="198">
        <v>1170</v>
      </c>
      <c r="D153" s="198">
        <v>1170</v>
      </c>
      <c r="F153"/>
      <c r="N153"/>
    </row>
    <row r="154" spans="1:14" x14ac:dyDescent="0.3">
      <c r="A154" s="2" t="s">
        <v>21</v>
      </c>
      <c r="B154" t="s">
        <v>22</v>
      </c>
      <c r="C154" s="198">
        <v>1896</v>
      </c>
      <c r="D154" s="198">
        <v>1896</v>
      </c>
      <c r="E154" s="5"/>
      <c r="F154"/>
      <c r="N154"/>
    </row>
    <row r="155" spans="1:14" x14ac:dyDescent="0.3">
      <c r="A155" s="2" t="s">
        <v>241</v>
      </c>
      <c r="B155" t="s">
        <v>36</v>
      </c>
      <c r="C155" s="4">
        <v>108</v>
      </c>
      <c r="D155" s="77">
        <v>0</v>
      </c>
      <c r="F155"/>
      <c r="N155"/>
    </row>
    <row r="156" spans="1:14" x14ac:dyDescent="0.3">
      <c r="B156" s="8" t="s">
        <v>28</v>
      </c>
      <c r="C156" s="13">
        <f>SUM(C136:C155)</f>
        <v>15223</v>
      </c>
      <c r="D156" s="70">
        <f>SUM(D138:D155)</f>
        <v>3684</v>
      </c>
      <c r="F156"/>
      <c r="N156"/>
    </row>
    <row r="157" spans="1:14" x14ac:dyDescent="0.3">
      <c r="C157" s="4"/>
      <c r="D157" s="67"/>
      <c r="F157"/>
      <c r="N157"/>
    </row>
    <row r="158" spans="1:14" ht="15.6" x14ac:dyDescent="0.3">
      <c r="A158" s="41"/>
      <c r="B158" s="45" t="s">
        <v>88</v>
      </c>
      <c r="C158" s="46">
        <f>C134+C156</f>
        <v>30446</v>
      </c>
      <c r="D158" s="76">
        <f>D134+D156</f>
        <v>7368</v>
      </c>
      <c r="E158" s="47"/>
      <c r="F158" s="116"/>
      <c r="N158"/>
    </row>
    <row r="159" spans="1:14" x14ac:dyDescent="0.3">
      <c r="C159" s="5"/>
      <c r="D159" s="26"/>
      <c r="F159"/>
      <c r="N159"/>
    </row>
    <row r="160" spans="1:14" x14ac:dyDescent="0.3">
      <c r="D160" s="26"/>
      <c r="F160"/>
      <c r="N160"/>
    </row>
    <row r="161" spans="4:14" x14ac:dyDescent="0.3">
      <c r="D161" s="26"/>
      <c r="F161"/>
      <c r="N161"/>
    </row>
    <row r="162" spans="4:14" x14ac:dyDescent="0.3">
      <c r="D162" s="26"/>
      <c r="F162"/>
      <c r="N162"/>
    </row>
    <row r="163" spans="4:14" x14ac:dyDescent="0.3">
      <c r="D163" s="26"/>
      <c r="F163"/>
      <c r="N163"/>
    </row>
    <row r="164" spans="4:14" x14ac:dyDescent="0.3">
      <c r="D164" s="26"/>
      <c r="F164"/>
      <c r="N164"/>
    </row>
    <row r="165" spans="4:14" x14ac:dyDescent="0.3">
      <c r="D165" s="26"/>
      <c r="F165"/>
      <c r="N165"/>
    </row>
    <row r="166" spans="4:14" x14ac:dyDescent="0.3">
      <c r="D166" s="26"/>
      <c r="F166"/>
      <c r="N166"/>
    </row>
    <row r="167" spans="4:14" x14ac:dyDescent="0.3">
      <c r="D167" s="26"/>
      <c r="F167"/>
      <c r="N167"/>
    </row>
    <row r="168" spans="4:14" x14ac:dyDescent="0.3">
      <c r="D168" s="26"/>
      <c r="F168"/>
      <c r="N168"/>
    </row>
    <row r="169" spans="4:14" x14ac:dyDescent="0.3">
      <c r="D169" s="26"/>
      <c r="F169"/>
      <c r="N169"/>
    </row>
    <row r="170" spans="4:14" x14ac:dyDescent="0.3">
      <c r="D170" s="26"/>
      <c r="F170"/>
      <c r="N170"/>
    </row>
    <row r="171" spans="4:14" x14ac:dyDescent="0.3">
      <c r="D171" s="26"/>
      <c r="F171"/>
      <c r="N171"/>
    </row>
    <row r="172" spans="4:14" x14ac:dyDescent="0.3">
      <c r="D172" s="26"/>
      <c r="F172"/>
      <c r="N172"/>
    </row>
    <row r="173" spans="4:14" x14ac:dyDescent="0.3">
      <c r="D173" s="26"/>
      <c r="F173"/>
      <c r="N173"/>
    </row>
    <row r="174" spans="4:14" x14ac:dyDescent="0.3">
      <c r="D174" s="26"/>
      <c r="F174"/>
      <c r="N174"/>
    </row>
    <row r="175" spans="4:14" x14ac:dyDescent="0.3">
      <c r="D175" s="26"/>
      <c r="F175"/>
      <c r="N175"/>
    </row>
    <row r="176" spans="4:14" x14ac:dyDescent="0.3">
      <c r="D176" s="26"/>
      <c r="F176"/>
      <c r="N176"/>
    </row>
    <row r="177" spans="4:14" x14ac:dyDescent="0.3">
      <c r="D177" s="26"/>
      <c r="F177"/>
      <c r="N177"/>
    </row>
    <row r="178" spans="4:14" x14ac:dyDescent="0.3">
      <c r="D178" s="26"/>
      <c r="F178"/>
      <c r="N178"/>
    </row>
    <row r="179" spans="4:14" x14ac:dyDescent="0.3">
      <c r="D179" s="26"/>
      <c r="F179"/>
      <c r="N179"/>
    </row>
    <row r="180" spans="4:14" x14ac:dyDescent="0.3">
      <c r="D180" s="26"/>
      <c r="F180"/>
      <c r="N180"/>
    </row>
    <row r="181" spans="4:14" x14ac:dyDescent="0.3">
      <c r="D181" s="26"/>
      <c r="F181"/>
      <c r="N181"/>
    </row>
    <row r="182" spans="4:14" x14ac:dyDescent="0.3">
      <c r="D182" s="26"/>
      <c r="F182"/>
      <c r="N182"/>
    </row>
    <row r="183" spans="4:14" x14ac:dyDescent="0.3">
      <c r="D183" s="26"/>
      <c r="F183"/>
      <c r="N183"/>
    </row>
    <row r="184" spans="4:14" x14ac:dyDescent="0.3">
      <c r="D184" s="26"/>
      <c r="F184"/>
      <c r="N184"/>
    </row>
    <row r="185" spans="4:14" x14ac:dyDescent="0.3">
      <c r="D185" s="26"/>
      <c r="F185"/>
      <c r="N185"/>
    </row>
    <row r="186" spans="4:14" x14ac:dyDescent="0.3">
      <c r="D186" s="26"/>
      <c r="F186"/>
      <c r="N186"/>
    </row>
    <row r="187" spans="4:14" x14ac:dyDescent="0.3">
      <c r="D187" s="26"/>
      <c r="F187"/>
      <c r="N187"/>
    </row>
    <row r="188" spans="4:14" x14ac:dyDescent="0.3">
      <c r="D188" s="26"/>
      <c r="F188"/>
      <c r="N188"/>
    </row>
    <row r="189" spans="4:14" x14ac:dyDescent="0.3">
      <c r="D189" s="26"/>
      <c r="F189"/>
      <c r="N189"/>
    </row>
    <row r="190" spans="4:14" x14ac:dyDescent="0.3">
      <c r="D190" s="26"/>
      <c r="F190"/>
      <c r="N190"/>
    </row>
    <row r="191" spans="4:14" x14ac:dyDescent="0.3">
      <c r="D191" s="26"/>
      <c r="F191"/>
      <c r="N191"/>
    </row>
    <row r="192" spans="4:14" x14ac:dyDescent="0.3">
      <c r="D192" s="26"/>
      <c r="F192"/>
      <c r="N192"/>
    </row>
    <row r="193" spans="4:14" x14ac:dyDescent="0.3">
      <c r="D193" s="26"/>
      <c r="F193"/>
      <c r="N193"/>
    </row>
    <row r="194" spans="4:14" x14ac:dyDescent="0.3">
      <c r="D194" s="26"/>
      <c r="F194"/>
      <c r="N194"/>
    </row>
    <row r="195" spans="4:14" x14ac:dyDescent="0.3">
      <c r="D195" s="26"/>
      <c r="F195"/>
      <c r="N195"/>
    </row>
    <row r="196" spans="4:14" x14ac:dyDescent="0.3">
      <c r="D196" s="26"/>
      <c r="F196"/>
      <c r="N196"/>
    </row>
    <row r="197" spans="4:14" x14ac:dyDescent="0.3">
      <c r="D197" s="26"/>
      <c r="F197"/>
      <c r="N197"/>
    </row>
    <row r="198" spans="4:14" x14ac:dyDescent="0.3">
      <c r="D198" s="26"/>
      <c r="F198"/>
      <c r="N198"/>
    </row>
    <row r="199" spans="4:14" x14ac:dyDescent="0.3">
      <c r="D199" s="26"/>
      <c r="F199"/>
      <c r="N199"/>
    </row>
    <row r="200" spans="4:14" x14ac:dyDescent="0.3">
      <c r="D200" s="26"/>
      <c r="F200"/>
      <c r="N200"/>
    </row>
    <row r="201" spans="4:14" x14ac:dyDescent="0.3">
      <c r="D201" s="26"/>
      <c r="F201"/>
      <c r="N201"/>
    </row>
    <row r="202" spans="4:14" x14ac:dyDescent="0.3">
      <c r="D202" s="26"/>
      <c r="F202"/>
      <c r="N202"/>
    </row>
    <row r="203" spans="4:14" x14ac:dyDescent="0.3">
      <c r="D203" s="26"/>
      <c r="F203"/>
      <c r="N203"/>
    </row>
    <row r="204" spans="4:14" x14ac:dyDescent="0.3">
      <c r="D204" s="26"/>
      <c r="F204"/>
      <c r="N204"/>
    </row>
    <row r="205" spans="4:14" x14ac:dyDescent="0.3">
      <c r="D205" s="26"/>
      <c r="F205"/>
      <c r="N205"/>
    </row>
    <row r="206" spans="4:14" x14ac:dyDescent="0.3">
      <c r="D206" s="26"/>
      <c r="F206"/>
      <c r="N206"/>
    </row>
    <row r="207" spans="4:14" x14ac:dyDescent="0.3">
      <c r="D207" s="26"/>
      <c r="F207"/>
      <c r="N207"/>
    </row>
    <row r="208" spans="4:14" x14ac:dyDescent="0.3">
      <c r="D208" s="26"/>
      <c r="F208"/>
      <c r="N208"/>
    </row>
    <row r="209" spans="4:14" x14ac:dyDescent="0.3">
      <c r="D209" s="26"/>
      <c r="F209"/>
      <c r="N209"/>
    </row>
    <row r="210" spans="4:14" x14ac:dyDescent="0.3">
      <c r="D210" s="26"/>
      <c r="F210"/>
      <c r="N210"/>
    </row>
    <row r="211" spans="4:14" x14ac:dyDescent="0.3">
      <c r="D211" s="26"/>
      <c r="F211"/>
      <c r="N211"/>
    </row>
    <row r="212" spans="4:14" x14ac:dyDescent="0.3">
      <c r="D212" s="26"/>
      <c r="F212"/>
      <c r="N212"/>
    </row>
    <row r="213" spans="4:14" x14ac:dyDescent="0.3">
      <c r="D213" s="26"/>
      <c r="F213"/>
      <c r="N213"/>
    </row>
    <row r="214" spans="4:14" x14ac:dyDescent="0.3">
      <c r="D214" s="26"/>
      <c r="F214"/>
      <c r="N214"/>
    </row>
    <row r="215" spans="4:14" x14ac:dyDescent="0.3">
      <c r="D215" s="26"/>
      <c r="F215"/>
      <c r="N215"/>
    </row>
    <row r="216" spans="4:14" x14ac:dyDescent="0.3">
      <c r="D216" s="26"/>
      <c r="F216"/>
      <c r="N216"/>
    </row>
    <row r="217" spans="4:14" x14ac:dyDescent="0.3">
      <c r="D217" s="26"/>
      <c r="F217"/>
      <c r="N217"/>
    </row>
    <row r="218" spans="4:14" x14ac:dyDescent="0.3">
      <c r="N218"/>
    </row>
    <row r="219" spans="4:14" x14ac:dyDescent="0.3">
      <c r="N219"/>
    </row>
    <row r="220" spans="4:14" x14ac:dyDescent="0.3">
      <c r="N220"/>
    </row>
    <row r="221" spans="4:14" x14ac:dyDescent="0.3">
      <c r="N221"/>
    </row>
    <row r="222" spans="4:14" x14ac:dyDescent="0.3">
      <c r="N222"/>
    </row>
    <row r="223" spans="4:14" x14ac:dyDescent="0.3">
      <c r="N223"/>
    </row>
  </sheetData>
  <pageMargins left="0.7" right="0.7" top="0.75" bottom="0.75" header="0.3" footer="0.3"/>
  <pageSetup scale="22" orientation="landscape" r:id="rId1"/>
  <rowBreaks count="2" manualBreakCount="2">
    <brk id="66" max="16383" man="1"/>
    <brk id="113" max="16383" man="1"/>
  </rowBreaks>
  <colBreaks count="1" manualBreakCount="1">
    <brk id="1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11"/>
  <sheetViews>
    <sheetView workbookViewId="0">
      <selection activeCell="A12" sqref="A12"/>
    </sheetView>
  </sheetViews>
  <sheetFormatPr defaultRowHeight="14.4" x14ac:dyDescent="0.3"/>
  <sheetData>
    <row r="1" spans="1:13" x14ac:dyDescent="0.3">
      <c r="A1" t="s">
        <v>160</v>
      </c>
    </row>
    <row r="2" spans="1:13" x14ac:dyDescent="0.3">
      <c r="A2" t="s">
        <v>155</v>
      </c>
      <c r="B2" t="s">
        <v>154</v>
      </c>
      <c r="C2" t="s">
        <v>156</v>
      </c>
      <c r="D2" t="s">
        <v>157</v>
      </c>
      <c r="E2" t="s">
        <v>158</v>
      </c>
      <c r="F2" t="s">
        <v>159</v>
      </c>
      <c r="H2" t="s">
        <v>155</v>
      </c>
      <c r="I2" t="s">
        <v>154</v>
      </c>
      <c r="J2" t="s">
        <v>156</v>
      </c>
      <c r="K2" t="s">
        <v>157</v>
      </c>
      <c r="L2" t="s">
        <v>158</v>
      </c>
      <c r="M2" t="s">
        <v>159</v>
      </c>
    </row>
    <row r="3" spans="1:13" x14ac:dyDescent="0.3">
      <c r="A3" s="22">
        <v>115</v>
      </c>
      <c r="B3" s="22">
        <v>115</v>
      </c>
      <c r="C3" s="22">
        <v>115</v>
      </c>
      <c r="D3" s="22">
        <v>115</v>
      </c>
      <c r="E3" s="22">
        <v>115</v>
      </c>
      <c r="F3" s="22">
        <v>115</v>
      </c>
      <c r="H3" s="68">
        <v>115</v>
      </c>
      <c r="I3" s="68">
        <v>115</v>
      </c>
      <c r="J3" s="68">
        <v>115</v>
      </c>
      <c r="K3" s="68">
        <v>115</v>
      </c>
      <c r="L3" s="68">
        <v>115</v>
      </c>
      <c r="M3" s="68">
        <v>115</v>
      </c>
    </row>
    <row r="4" spans="1:13" x14ac:dyDescent="0.3">
      <c r="A4" s="22">
        <v>450</v>
      </c>
      <c r="B4" s="22">
        <v>450</v>
      </c>
      <c r="C4" s="22">
        <v>450</v>
      </c>
      <c r="D4" s="22">
        <v>450</v>
      </c>
      <c r="E4" s="22">
        <v>450</v>
      </c>
      <c r="F4" s="22">
        <v>450</v>
      </c>
      <c r="H4" s="68">
        <v>0</v>
      </c>
      <c r="I4" s="68">
        <v>0</v>
      </c>
      <c r="J4" s="68">
        <v>0</v>
      </c>
      <c r="K4" s="68">
        <v>0</v>
      </c>
      <c r="L4" s="68">
        <v>0</v>
      </c>
      <c r="M4" s="68">
        <v>0</v>
      </c>
    </row>
    <row r="5" spans="1:13" x14ac:dyDescent="0.3">
      <c r="A5" s="22">
        <v>141</v>
      </c>
      <c r="B5" s="22">
        <v>141</v>
      </c>
      <c r="C5" s="22">
        <v>141</v>
      </c>
      <c r="D5" s="22">
        <v>141</v>
      </c>
      <c r="E5" s="22">
        <v>141</v>
      </c>
      <c r="F5" s="22">
        <v>141</v>
      </c>
      <c r="H5" s="68">
        <v>141</v>
      </c>
      <c r="I5" s="68">
        <v>141</v>
      </c>
      <c r="J5" s="68">
        <v>141</v>
      </c>
      <c r="K5" s="68">
        <v>141</v>
      </c>
      <c r="L5" s="68">
        <v>141</v>
      </c>
      <c r="M5" s="68">
        <v>141</v>
      </c>
    </row>
    <row r="6" spans="1:13" x14ac:dyDescent="0.3">
      <c r="A6" s="22">
        <v>78</v>
      </c>
      <c r="B6" s="22">
        <v>78</v>
      </c>
      <c r="C6" s="22">
        <v>78</v>
      </c>
      <c r="D6" s="22">
        <v>78</v>
      </c>
      <c r="E6" s="22">
        <v>78</v>
      </c>
      <c r="F6" s="22">
        <v>78</v>
      </c>
      <c r="H6" s="68">
        <v>78</v>
      </c>
      <c r="I6" s="68">
        <v>78</v>
      </c>
      <c r="J6" s="68">
        <v>78</v>
      </c>
      <c r="K6" s="68">
        <v>78</v>
      </c>
      <c r="L6" s="68">
        <v>78</v>
      </c>
      <c r="M6" s="68">
        <v>78</v>
      </c>
    </row>
    <row r="7" spans="1:13" x14ac:dyDescent="0.3">
      <c r="A7" s="23">
        <v>25</v>
      </c>
      <c r="B7" s="23">
        <v>25</v>
      </c>
      <c r="C7" s="23">
        <v>25</v>
      </c>
      <c r="D7" s="23">
        <v>25</v>
      </c>
      <c r="E7" s="62">
        <v>25</v>
      </c>
      <c r="F7" s="62">
        <v>25</v>
      </c>
      <c r="H7" s="68">
        <v>25</v>
      </c>
      <c r="I7" s="68">
        <v>25</v>
      </c>
      <c r="J7" s="68">
        <v>25</v>
      </c>
      <c r="K7" s="68">
        <v>25</v>
      </c>
      <c r="L7" s="68">
        <v>25</v>
      </c>
      <c r="M7" s="68">
        <v>25</v>
      </c>
    </row>
    <row r="8" spans="1:13" x14ac:dyDescent="0.3">
      <c r="A8" s="23">
        <v>19</v>
      </c>
      <c r="B8" s="23">
        <v>19</v>
      </c>
      <c r="C8" s="23">
        <v>19</v>
      </c>
      <c r="D8" s="23">
        <v>19</v>
      </c>
      <c r="E8" s="22">
        <v>19</v>
      </c>
      <c r="F8" s="22">
        <v>19</v>
      </c>
      <c r="H8" s="68">
        <v>19</v>
      </c>
      <c r="I8" s="68">
        <v>19</v>
      </c>
      <c r="J8" s="68">
        <v>19</v>
      </c>
      <c r="K8" s="68">
        <v>19</v>
      </c>
      <c r="L8" s="68">
        <v>19</v>
      </c>
      <c r="M8" s="68">
        <v>19</v>
      </c>
    </row>
    <row r="9" spans="1:13" x14ac:dyDescent="0.3">
      <c r="A9" s="22">
        <v>13</v>
      </c>
      <c r="B9" s="22">
        <v>13</v>
      </c>
      <c r="C9" s="22">
        <v>13</v>
      </c>
      <c r="D9" s="22">
        <v>13</v>
      </c>
      <c r="E9" s="22">
        <v>13</v>
      </c>
      <c r="F9" s="22">
        <v>13</v>
      </c>
      <c r="H9" s="68">
        <v>13</v>
      </c>
      <c r="I9" s="68">
        <v>13</v>
      </c>
      <c r="J9" s="68">
        <v>13</v>
      </c>
      <c r="K9" s="68">
        <v>13</v>
      </c>
      <c r="L9" s="68">
        <v>13</v>
      </c>
      <c r="M9" s="68">
        <v>13</v>
      </c>
    </row>
    <row r="10" spans="1:13" x14ac:dyDescent="0.3">
      <c r="A10" s="22">
        <v>50</v>
      </c>
      <c r="B10" s="22">
        <v>50</v>
      </c>
      <c r="C10" s="22">
        <v>50</v>
      </c>
      <c r="D10" s="22">
        <v>50</v>
      </c>
      <c r="E10" s="22">
        <v>45</v>
      </c>
      <c r="F10" s="22">
        <v>45</v>
      </c>
      <c r="H10" s="68">
        <v>50</v>
      </c>
      <c r="I10" s="68">
        <v>50</v>
      </c>
      <c r="J10" s="68">
        <v>50</v>
      </c>
      <c r="K10" s="68">
        <v>50</v>
      </c>
      <c r="L10" s="68">
        <v>45</v>
      </c>
      <c r="M10" s="68">
        <v>45</v>
      </c>
    </row>
    <row r="11" spans="1:13" x14ac:dyDescent="0.3">
      <c r="A11" s="78">
        <f t="shared" ref="A11:F11" si="0">SUM(A3:A10)</f>
        <v>891</v>
      </c>
      <c r="B11" s="78">
        <f t="shared" si="0"/>
        <v>891</v>
      </c>
      <c r="C11" s="78">
        <f t="shared" si="0"/>
        <v>891</v>
      </c>
      <c r="D11" s="78">
        <f t="shared" si="0"/>
        <v>891</v>
      </c>
      <c r="E11" s="78">
        <f t="shared" si="0"/>
        <v>886</v>
      </c>
      <c r="F11" s="78">
        <f t="shared" si="0"/>
        <v>886</v>
      </c>
      <c r="H11" s="78">
        <f t="shared" ref="H11:M11" si="1">SUM(H3:H10)</f>
        <v>441</v>
      </c>
      <c r="I11" s="78">
        <f t="shared" si="1"/>
        <v>441</v>
      </c>
      <c r="J11" s="78">
        <f t="shared" si="1"/>
        <v>441</v>
      </c>
      <c r="K11" s="78">
        <f t="shared" si="1"/>
        <v>441</v>
      </c>
      <c r="L11" s="78">
        <f t="shared" si="1"/>
        <v>436</v>
      </c>
      <c r="M11" s="78">
        <f t="shared" si="1"/>
        <v>436</v>
      </c>
    </row>
  </sheetData>
  <pageMargins left="0.7" right="0.7" top="0.75" bottom="0.75" header="0.3" footer="0.3"/>
  <legacy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79998168889431442"/>
    <pageSetUpPr fitToPage="1"/>
  </sheetPr>
  <dimension ref="A1:N223"/>
  <sheetViews>
    <sheetView zoomScaleNormal="100" workbookViewId="0">
      <selection activeCell="A2" sqref="A2"/>
    </sheetView>
  </sheetViews>
  <sheetFormatPr defaultRowHeight="14.4" x14ac:dyDescent="0.3"/>
  <cols>
    <col min="1" max="1" width="23.6640625" customWidth="1"/>
    <col min="2" max="2" width="30.88671875" customWidth="1"/>
    <col min="3" max="3" width="20.5546875" customWidth="1"/>
    <col min="4" max="4" width="20.33203125" bestFit="1" customWidth="1"/>
    <col min="5" max="5" width="22.44140625" customWidth="1"/>
    <col min="6" max="6" width="11.5546875" style="26" bestFit="1" customWidth="1"/>
    <col min="10" max="10" width="14.109375" customWidth="1"/>
    <col min="11" max="11" width="13.88671875" customWidth="1"/>
    <col min="12" max="13" width="11.5546875" bestFit="1" customWidth="1"/>
    <col min="14" max="14" width="11.5546875" style="26" bestFit="1" customWidth="1"/>
  </cols>
  <sheetData>
    <row r="1" spans="1:14" ht="21" x14ac:dyDescent="0.4">
      <c r="A1" s="53" t="s">
        <v>427</v>
      </c>
    </row>
    <row r="2" spans="1:14" x14ac:dyDescent="0.3">
      <c r="A2" s="2"/>
    </row>
    <row r="3" spans="1:14" x14ac:dyDescent="0.3">
      <c r="A3" s="51" t="s">
        <v>364</v>
      </c>
    </row>
    <row r="4" spans="1:14" x14ac:dyDescent="0.3">
      <c r="A4" s="51" t="s">
        <v>349</v>
      </c>
    </row>
    <row r="5" spans="1:14" x14ac:dyDescent="0.3">
      <c r="A5" s="51" t="s">
        <v>437</v>
      </c>
    </row>
    <row r="6" spans="1:14" x14ac:dyDescent="0.3">
      <c r="A6" s="51" t="s">
        <v>390</v>
      </c>
    </row>
    <row r="7" spans="1:14" x14ac:dyDescent="0.3">
      <c r="A7" s="51" t="s">
        <v>109</v>
      </c>
    </row>
    <row r="8" spans="1:14" x14ac:dyDescent="0.3">
      <c r="A8" s="51" t="s">
        <v>438</v>
      </c>
    </row>
    <row r="9" spans="1:14" x14ac:dyDescent="0.3">
      <c r="A9" s="201" t="s">
        <v>444</v>
      </c>
    </row>
    <row r="10" spans="1:14" x14ac:dyDescent="0.3">
      <c r="A10" s="51"/>
    </row>
    <row r="11" spans="1:14" x14ac:dyDescent="0.3">
      <c r="A11" s="2" t="s">
        <v>329</v>
      </c>
      <c r="B11" s="2"/>
    </row>
    <row r="12" spans="1:14" x14ac:dyDescent="0.3">
      <c r="A12" s="2" t="s">
        <v>330</v>
      </c>
      <c r="B12" s="2"/>
    </row>
    <row r="13" spans="1:14" x14ac:dyDescent="0.3">
      <c r="A13" s="184" t="s">
        <v>455</v>
      </c>
      <c r="B13" s="3"/>
      <c r="C13" s="3"/>
      <c r="D13" s="3"/>
    </row>
    <row r="14" spans="1:14" x14ac:dyDescent="0.3">
      <c r="A14" s="3" t="s">
        <v>257</v>
      </c>
      <c r="B14" s="3"/>
      <c r="C14" s="21"/>
    </row>
    <row r="15" spans="1:14" x14ac:dyDescent="0.3">
      <c r="N15"/>
    </row>
    <row r="16" spans="1:14" ht="15.6" x14ac:dyDescent="0.3">
      <c r="A16" s="9" t="s">
        <v>38</v>
      </c>
      <c r="B16" s="18"/>
      <c r="C16" s="109" t="s">
        <v>348</v>
      </c>
      <c r="D16" s="109"/>
      <c r="E16" s="109"/>
      <c r="F16"/>
      <c r="N16"/>
    </row>
    <row r="17" spans="1:14" x14ac:dyDescent="0.3">
      <c r="A17" s="40" t="s">
        <v>119</v>
      </c>
      <c r="B17" s="40"/>
      <c r="C17" s="124" t="s">
        <v>352</v>
      </c>
      <c r="D17" s="124" t="s">
        <v>10</v>
      </c>
      <c r="E17" s="40" t="s">
        <v>350</v>
      </c>
      <c r="F17" s="2"/>
      <c r="N17"/>
    </row>
    <row r="18" spans="1:14" x14ac:dyDescent="0.3">
      <c r="A18" s="17" t="s">
        <v>75</v>
      </c>
      <c r="B18" s="17"/>
      <c r="D18" s="26"/>
      <c r="F18"/>
      <c r="N18"/>
    </row>
    <row r="19" spans="1:14" ht="15.6" x14ac:dyDescent="0.3">
      <c r="A19" s="11" t="s">
        <v>3</v>
      </c>
      <c r="B19" s="2" t="s">
        <v>451</v>
      </c>
      <c r="D19" s="26"/>
      <c r="F19"/>
      <c r="N19"/>
    </row>
    <row r="20" spans="1:14" x14ac:dyDescent="0.3">
      <c r="A20" s="110" t="s">
        <v>0</v>
      </c>
      <c r="B20" s="123" t="s">
        <v>362</v>
      </c>
      <c r="C20" s="43" t="s">
        <v>331</v>
      </c>
      <c r="D20" s="43" t="s">
        <v>331</v>
      </c>
      <c r="E20" s="25"/>
      <c r="F20"/>
      <c r="N20"/>
    </row>
    <row r="21" spans="1:14" x14ac:dyDescent="0.3">
      <c r="A21" s="2" t="s">
        <v>1</v>
      </c>
      <c r="D21" s="26"/>
      <c r="F21"/>
      <c r="N21"/>
    </row>
    <row r="22" spans="1:14" x14ac:dyDescent="0.3">
      <c r="A22" s="15" t="s">
        <v>19</v>
      </c>
      <c r="B22" t="s">
        <v>15</v>
      </c>
      <c r="C22" s="192">
        <v>130</v>
      </c>
      <c r="D22" s="192">
        <v>130</v>
      </c>
      <c r="F22"/>
      <c r="N22"/>
    </row>
    <row r="23" spans="1:14" x14ac:dyDescent="0.3">
      <c r="A23" s="15" t="s">
        <v>19</v>
      </c>
      <c r="B23" t="s">
        <v>120</v>
      </c>
      <c r="C23" s="87">
        <v>500</v>
      </c>
      <c r="D23" s="89">
        <v>0</v>
      </c>
      <c r="E23" s="9"/>
      <c r="F23"/>
      <c r="N23"/>
    </row>
    <row r="24" spans="1:14" x14ac:dyDescent="0.3">
      <c r="A24" s="15" t="s">
        <v>19</v>
      </c>
      <c r="B24" t="s">
        <v>16</v>
      </c>
      <c r="C24" s="87">
        <v>145</v>
      </c>
      <c r="D24" s="89">
        <v>145</v>
      </c>
      <c r="F24"/>
      <c r="N24"/>
    </row>
    <row r="25" spans="1:14" x14ac:dyDescent="0.3">
      <c r="A25" s="15" t="s">
        <v>19</v>
      </c>
      <c r="B25" t="s">
        <v>17</v>
      </c>
      <c r="C25" s="87">
        <v>0</v>
      </c>
      <c r="D25" s="89">
        <v>0</v>
      </c>
      <c r="F25"/>
      <c r="N25"/>
    </row>
    <row r="26" spans="1:14" x14ac:dyDescent="0.3">
      <c r="A26" s="15" t="s">
        <v>19</v>
      </c>
      <c r="B26" t="s">
        <v>18</v>
      </c>
      <c r="C26" s="88">
        <v>25</v>
      </c>
      <c r="D26" s="89">
        <v>25</v>
      </c>
      <c r="E26" s="12"/>
      <c r="F26"/>
      <c r="N26"/>
    </row>
    <row r="27" spans="1:14" x14ac:dyDescent="0.3">
      <c r="A27" s="48" t="s">
        <v>86</v>
      </c>
      <c r="B27" t="s">
        <v>89</v>
      </c>
      <c r="C27" s="88">
        <v>20</v>
      </c>
      <c r="D27" s="89">
        <v>20</v>
      </c>
      <c r="E27" s="20" t="s">
        <v>108</v>
      </c>
      <c r="F27"/>
      <c r="N27"/>
    </row>
    <row r="28" spans="1:14" x14ac:dyDescent="0.3">
      <c r="A28" s="48" t="s">
        <v>86</v>
      </c>
      <c r="B28" t="s">
        <v>90</v>
      </c>
      <c r="C28" s="87">
        <v>13</v>
      </c>
      <c r="D28" s="89">
        <v>13</v>
      </c>
      <c r="E28" s="12"/>
      <c r="F28"/>
      <c r="N28"/>
    </row>
    <row r="29" spans="1:14" x14ac:dyDescent="0.3">
      <c r="A29" s="48" t="s">
        <v>86</v>
      </c>
      <c r="B29" t="s">
        <v>48</v>
      </c>
      <c r="C29" s="197">
        <v>200</v>
      </c>
      <c r="D29" s="197">
        <v>200</v>
      </c>
      <c r="E29" s="28"/>
      <c r="F29"/>
      <c r="N29"/>
    </row>
    <row r="30" spans="1:14" x14ac:dyDescent="0.3">
      <c r="A30" s="48" t="s">
        <v>86</v>
      </c>
      <c r="B30" t="s">
        <v>213</v>
      </c>
      <c r="C30" s="88">
        <v>85</v>
      </c>
      <c r="D30" s="89">
        <v>85</v>
      </c>
      <c r="E30" s="28"/>
      <c r="F30"/>
      <c r="N30"/>
    </row>
    <row r="31" spans="1:14" x14ac:dyDescent="0.3">
      <c r="A31" s="2" t="s">
        <v>346</v>
      </c>
      <c r="B31" t="s">
        <v>29</v>
      </c>
      <c r="C31" s="4">
        <v>1000</v>
      </c>
      <c r="D31" s="77">
        <v>500</v>
      </c>
      <c r="E31" s="28" t="s">
        <v>87</v>
      </c>
      <c r="F31"/>
      <c r="N31"/>
    </row>
    <row r="32" spans="1:14" x14ac:dyDescent="0.3">
      <c r="A32" s="40" t="s">
        <v>326</v>
      </c>
      <c r="B32" s="41" t="s">
        <v>40</v>
      </c>
      <c r="C32" s="42">
        <v>0</v>
      </c>
      <c r="D32" s="125">
        <v>0</v>
      </c>
      <c r="E32" s="49" t="s">
        <v>37</v>
      </c>
      <c r="F32"/>
      <c r="N32"/>
    </row>
    <row r="33" spans="1:14" x14ac:dyDescent="0.3">
      <c r="A33" s="2" t="s">
        <v>347</v>
      </c>
      <c r="B33" t="s">
        <v>40</v>
      </c>
      <c r="C33" s="198">
        <v>6330</v>
      </c>
      <c r="D33" s="77">
        <v>0</v>
      </c>
      <c r="F33"/>
      <c r="N33"/>
    </row>
    <row r="34" spans="1:14" x14ac:dyDescent="0.3">
      <c r="A34" s="2" t="s">
        <v>6</v>
      </c>
      <c r="B34" t="s">
        <v>42</v>
      </c>
      <c r="C34" s="198">
        <v>1128</v>
      </c>
      <c r="D34" s="77">
        <v>0</v>
      </c>
      <c r="F34"/>
      <c r="N34"/>
    </row>
    <row r="35" spans="1:14" x14ac:dyDescent="0.3">
      <c r="A35" s="2" t="s">
        <v>5</v>
      </c>
      <c r="B35" t="s">
        <v>41</v>
      </c>
      <c r="C35" s="198">
        <v>924</v>
      </c>
      <c r="D35" s="77">
        <v>0</v>
      </c>
      <c r="F35"/>
      <c r="N35"/>
    </row>
    <row r="36" spans="1:14" x14ac:dyDescent="0.3">
      <c r="A36" s="2" t="s">
        <v>9</v>
      </c>
      <c r="B36" t="s">
        <v>43</v>
      </c>
      <c r="C36" s="198">
        <v>1560</v>
      </c>
      <c r="D36" s="198">
        <v>1560</v>
      </c>
      <c r="F36"/>
      <c r="N36"/>
    </row>
    <row r="37" spans="1:14" x14ac:dyDescent="0.3">
      <c r="A37" s="2" t="s">
        <v>21</v>
      </c>
      <c r="B37" t="s">
        <v>22</v>
      </c>
      <c r="C37" s="198">
        <v>1896</v>
      </c>
      <c r="D37" s="198">
        <v>1896</v>
      </c>
      <c r="E37" s="5"/>
      <c r="F37"/>
      <c r="N37"/>
    </row>
    <row r="38" spans="1:14" x14ac:dyDescent="0.3">
      <c r="A38" s="2" t="s">
        <v>241</v>
      </c>
      <c r="B38" t="s">
        <v>36</v>
      </c>
      <c r="C38" s="4">
        <v>108</v>
      </c>
      <c r="D38" s="77">
        <v>0</v>
      </c>
      <c r="F38"/>
      <c r="N38"/>
    </row>
    <row r="39" spans="1:14" x14ac:dyDescent="0.3">
      <c r="B39" s="8" t="s">
        <v>27</v>
      </c>
      <c r="C39" s="24">
        <f>SUM(C20:C38)</f>
        <v>14064</v>
      </c>
      <c r="D39" s="69">
        <f>SUM(D22:D38)</f>
        <v>4574</v>
      </c>
      <c r="F39"/>
      <c r="N39"/>
    </row>
    <row r="40" spans="1:14" ht="15.6" x14ac:dyDescent="0.3">
      <c r="A40" s="11" t="s">
        <v>4</v>
      </c>
      <c r="B40" s="2" t="s">
        <v>454</v>
      </c>
      <c r="C40" s="4"/>
      <c r="D40" s="67"/>
      <c r="F40"/>
      <c r="N40"/>
    </row>
    <row r="41" spans="1:14" x14ac:dyDescent="0.3">
      <c r="A41" s="110" t="s">
        <v>0</v>
      </c>
      <c r="B41" s="123" t="s">
        <v>362</v>
      </c>
      <c r="C41" s="43" t="s">
        <v>331</v>
      </c>
      <c r="D41" s="43" t="s">
        <v>331</v>
      </c>
      <c r="E41" s="25"/>
      <c r="F41"/>
      <c r="N41"/>
    </row>
    <row r="42" spans="1:14" x14ac:dyDescent="0.3">
      <c r="A42" s="2" t="s">
        <v>1</v>
      </c>
      <c r="D42" s="26"/>
      <c r="F42"/>
      <c r="N42"/>
    </row>
    <row r="43" spans="1:14" x14ac:dyDescent="0.3">
      <c r="A43" s="15" t="s">
        <v>19</v>
      </c>
      <c r="B43" t="s">
        <v>15</v>
      </c>
      <c r="C43" s="192">
        <v>130</v>
      </c>
      <c r="D43" s="192">
        <v>130</v>
      </c>
      <c r="F43"/>
      <c r="N43"/>
    </row>
    <row r="44" spans="1:14" x14ac:dyDescent="0.3">
      <c r="A44" s="15" t="s">
        <v>19</v>
      </c>
      <c r="B44" t="s">
        <v>191</v>
      </c>
      <c r="C44" s="87">
        <v>500</v>
      </c>
      <c r="D44" s="89">
        <v>0</v>
      </c>
      <c r="E44" s="9"/>
      <c r="F44"/>
      <c r="N44"/>
    </row>
    <row r="45" spans="1:14" x14ac:dyDescent="0.3">
      <c r="A45" s="15" t="s">
        <v>19</v>
      </c>
      <c r="B45" t="s">
        <v>16</v>
      </c>
      <c r="C45" s="87">
        <v>145</v>
      </c>
      <c r="D45" s="89">
        <v>145</v>
      </c>
      <c r="F45"/>
      <c r="N45"/>
    </row>
    <row r="46" spans="1:14" x14ac:dyDescent="0.3">
      <c r="A46" s="15" t="s">
        <v>19</v>
      </c>
      <c r="B46" t="s">
        <v>17</v>
      </c>
      <c r="C46" s="87">
        <v>0</v>
      </c>
      <c r="D46" s="89">
        <v>0</v>
      </c>
      <c r="F46"/>
      <c r="N46"/>
    </row>
    <row r="47" spans="1:14" x14ac:dyDescent="0.3">
      <c r="A47" s="15" t="s">
        <v>19</v>
      </c>
      <c r="B47" t="s">
        <v>18</v>
      </c>
      <c r="C47" s="88">
        <v>25</v>
      </c>
      <c r="D47" s="89">
        <v>25</v>
      </c>
      <c r="E47" s="12"/>
      <c r="F47"/>
      <c r="N47"/>
    </row>
    <row r="48" spans="1:14" x14ac:dyDescent="0.3">
      <c r="A48" s="48" t="s">
        <v>86</v>
      </c>
      <c r="B48" t="s">
        <v>89</v>
      </c>
      <c r="C48" s="88">
        <v>20</v>
      </c>
      <c r="D48" s="89">
        <v>20</v>
      </c>
      <c r="E48" s="20" t="s">
        <v>108</v>
      </c>
      <c r="F48"/>
      <c r="N48"/>
    </row>
    <row r="49" spans="1:14" x14ac:dyDescent="0.3">
      <c r="A49" s="48" t="s">
        <v>86</v>
      </c>
      <c r="B49" t="s">
        <v>90</v>
      </c>
      <c r="C49" s="87">
        <v>13</v>
      </c>
      <c r="D49" s="89">
        <v>13</v>
      </c>
      <c r="E49" s="12"/>
      <c r="F49"/>
      <c r="N49"/>
    </row>
    <row r="50" spans="1:14" x14ac:dyDescent="0.3">
      <c r="A50" s="48" t="s">
        <v>86</v>
      </c>
      <c r="B50" t="s">
        <v>48</v>
      </c>
      <c r="C50" s="197">
        <v>200</v>
      </c>
      <c r="D50" s="197">
        <v>200</v>
      </c>
      <c r="E50" s="28"/>
      <c r="F50"/>
      <c r="N50"/>
    </row>
    <row r="51" spans="1:14" x14ac:dyDescent="0.3">
      <c r="A51" s="48" t="s">
        <v>86</v>
      </c>
      <c r="B51" t="s">
        <v>213</v>
      </c>
      <c r="C51" s="88">
        <v>85</v>
      </c>
      <c r="D51" s="89">
        <v>85</v>
      </c>
      <c r="E51" s="28"/>
      <c r="F51"/>
      <c r="N51"/>
    </row>
    <row r="52" spans="1:14" x14ac:dyDescent="0.3">
      <c r="A52" s="2" t="s">
        <v>346</v>
      </c>
      <c r="B52" t="s">
        <v>29</v>
      </c>
      <c r="C52" s="4">
        <v>1000</v>
      </c>
      <c r="D52" s="77">
        <v>500</v>
      </c>
      <c r="E52" s="28" t="s">
        <v>87</v>
      </c>
      <c r="F52"/>
      <c r="N52"/>
    </row>
    <row r="53" spans="1:14" x14ac:dyDescent="0.3">
      <c r="A53" s="40" t="s">
        <v>326</v>
      </c>
      <c r="B53" s="41" t="s">
        <v>40</v>
      </c>
      <c r="C53" s="42">
        <v>0</v>
      </c>
      <c r="D53" s="125">
        <v>0</v>
      </c>
      <c r="E53" s="49" t="s">
        <v>37</v>
      </c>
      <c r="F53"/>
      <c r="N53"/>
    </row>
    <row r="54" spans="1:14" x14ac:dyDescent="0.3">
      <c r="A54" s="2" t="s">
        <v>347</v>
      </c>
      <c r="B54" t="s">
        <v>40</v>
      </c>
      <c r="C54" s="198">
        <v>6330</v>
      </c>
      <c r="D54" s="77">
        <v>0</v>
      </c>
      <c r="F54"/>
      <c r="N54"/>
    </row>
    <row r="55" spans="1:14" x14ac:dyDescent="0.3">
      <c r="A55" s="2" t="s">
        <v>6</v>
      </c>
      <c r="B55" t="s">
        <v>42</v>
      </c>
      <c r="C55" s="198">
        <v>1128</v>
      </c>
      <c r="D55" s="77">
        <v>0</v>
      </c>
      <c r="F55"/>
      <c r="N55"/>
    </row>
    <row r="56" spans="1:14" x14ac:dyDescent="0.3">
      <c r="A56" s="2" t="s">
        <v>5</v>
      </c>
      <c r="B56" t="s">
        <v>41</v>
      </c>
      <c r="C56" s="198">
        <v>924</v>
      </c>
      <c r="D56" s="77">
        <v>0</v>
      </c>
      <c r="F56"/>
      <c r="N56"/>
    </row>
    <row r="57" spans="1:14" x14ac:dyDescent="0.3">
      <c r="A57" s="2" t="s">
        <v>9</v>
      </c>
      <c r="B57" t="s">
        <v>43</v>
      </c>
      <c r="C57" s="198">
        <v>1560</v>
      </c>
      <c r="D57" s="198">
        <v>1560</v>
      </c>
      <c r="F57"/>
      <c r="N57"/>
    </row>
    <row r="58" spans="1:14" x14ac:dyDescent="0.3">
      <c r="A58" s="2" t="s">
        <v>21</v>
      </c>
      <c r="B58" t="s">
        <v>22</v>
      </c>
      <c r="C58" s="198">
        <v>1896</v>
      </c>
      <c r="D58" s="198">
        <v>1896</v>
      </c>
      <c r="E58" s="5"/>
      <c r="F58"/>
      <c r="N58"/>
    </row>
    <row r="59" spans="1:14" x14ac:dyDescent="0.3">
      <c r="A59" s="2" t="s">
        <v>241</v>
      </c>
      <c r="B59" t="s">
        <v>36</v>
      </c>
      <c r="C59" s="4">
        <v>108</v>
      </c>
      <c r="D59" s="77">
        <v>0</v>
      </c>
      <c r="F59"/>
      <c r="N59"/>
    </row>
    <row r="60" spans="1:14" x14ac:dyDescent="0.3">
      <c r="B60" s="8" t="s">
        <v>28</v>
      </c>
      <c r="C60" s="13">
        <f>SUM(C41:C59)</f>
        <v>14064</v>
      </c>
      <c r="D60" s="70">
        <f>SUM(D43:D59)</f>
        <v>4574</v>
      </c>
      <c r="F60"/>
      <c r="N60"/>
    </row>
    <row r="61" spans="1:14" x14ac:dyDescent="0.3">
      <c r="C61" s="4"/>
      <c r="D61" s="67"/>
      <c r="F61"/>
      <c r="N61"/>
    </row>
    <row r="62" spans="1:14" ht="15.6" x14ac:dyDescent="0.3">
      <c r="A62" s="41"/>
      <c r="B62" s="45" t="s">
        <v>84</v>
      </c>
      <c r="C62" s="46">
        <f>C39+C60</f>
        <v>28128</v>
      </c>
      <c r="D62" s="76">
        <f>D39+D60</f>
        <v>9148</v>
      </c>
      <c r="E62" s="47"/>
      <c r="F62" s="116"/>
      <c r="N62"/>
    </row>
    <row r="63" spans="1:14" x14ac:dyDescent="0.3">
      <c r="C63" s="5"/>
      <c r="D63" s="77"/>
      <c r="F63"/>
      <c r="N63"/>
    </row>
    <row r="64" spans="1:14" x14ac:dyDescent="0.3">
      <c r="A64" s="40" t="s">
        <v>119</v>
      </c>
      <c r="B64" s="40"/>
      <c r="C64" s="124" t="s">
        <v>352</v>
      </c>
      <c r="D64" s="124" t="s">
        <v>10</v>
      </c>
      <c r="E64" s="40" t="s">
        <v>350</v>
      </c>
      <c r="F64"/>
      <c r="N64"/>
    </row>
    <row r="65" spans="1:14" x14ac:dyDescent="0.3">
      <c r="A65" s="17" t="s">
        <v>76</v>
      </c>
      <c r="B65" s="18"/>
      <c r="D65" s="26"/>
      <c r="F65"/>
      <c r="N65"/>
    </row>
    <row r="66" spans="1:14" ht="15.6" x14ac:dyDescent="0.3">
      <c r="A66" s="11" t="s">
        <v>3</v>
      </c>
      <c r="B66" s="2" t="s">
        <v>452</v>
      </c>
      <c r="D66" s="26"/>
      <c r="F66"/>
      <c r="N66"/>
    </row>
    <row r="67" spans="1:14" x14ac:dyDescent="0.3">
      <c r="A67" s="110" t="s">
        <v>0</v>
      </c>
      <c r="B67" s="123" t="s">
        <v>362</v>
      </c>
      <c r="C67" s="43" t="s">
        <v>331</v>
      </c>
      <c r="D67" s="43" t="s">
        <v>331</v>
      </c>
      <c r="E67" s="25"/>
      <c r="F67"/>
      <c r="N67"/>
    </row>
    <row r="68" spans="1:14" x14ac:dyDescent="0.3">
      <c r="A68" s="2" t="s">
        <v>1</v>
      </c>
      <c r="C68" s="50"/>
      <c r="D68" s="126"/>
      <c r="F68"/>
      <c r="N68"/>
    </row>
    <row r="69" spans="1:14" x14ac:dyDescent="0.3">
      <c r="A69" s="15" t="s">
        <v>19</v>
      </c>
      <c r="B69" t="s">
        <v>15</v>
      </c>
      <c r="C69" s="192">
        <v>130</v>
      </c>
      <c r="D69" s="192">
        <v>130</v>
      </c>
      <c r="F69"/>
      <c r="N69"/>
    </row>
    <row r="70" spans="1:14" x14ac:dyDescent="0.3">
      <c r="A70" s="15" t="s">
        <v>19</v>
      </c>
      <c r="B70" t="s">
        <v>120</v>
      </c>
      <c r="C70" s="87">
        <v>500</v>
      </c>
      <c r="D70" s="89">
        <v>0</v>
      </c>
      <c r="E70" s="9"/>
      <c r="F70"/>
      <c r="N70"/>
    </row>
    <row r="71" spans="1:14" x14ac:dyDescent="0.3">
      <c r="A71" s="15" t="s">
        <v>19</v>
      </c>
      <c r="B71" t="s">
        <v>16</v>
      </c>
      <c r="C71" s="87">
        <v>145</v>
      </c>
      <c r="D71" s="89">
        <v>145</v>
      </c>
      <c r="F71"/>
      <c r="N71"/>
    </row>
    <row r="72" spans="1:14" x14ac:dyDescent="0.3">
      <c r="A72" s="15" t="s">
        <v>19</v>
      </c>
      <c r="B72" t="s">
        <v>17</v>
      </c>
      <c r="C72" s="87">
        <v>0</v>
      </c>
      <c r="D72" s="89">
        <v>0</v>
      </c>
      <c r="F72"/>
      <c r="N72"/>
    </row>
    <row r="73" spans="1:14" x14ac:dyDescent="0.3">
      <c r="A73" s="15" t="s">
        <v>19</v>
      </c>
      <c r="B73" t="s">
        <v>18</v>
      </c>
      <c r="C73" s="88">
        <v>25</v>
      </c>
      <c r="D73" s="89">
        <v>25</v>
      </c>
      <c r="E73" s="12"/>
      <c r="F73"/>
      <c r="N73"/>
    </row>
    <row r="74" spans="1:14" x14ac:dyDescent="0.3">
      <c r="A74" s="48" t="s">
        <v>86</v>
      </c>
      <c r="B74" t="s">
        <v>89</v>
      </c>
      <c r="C74" s="88">
        <v>20</v>
      </c>
      <c r="D74" s="89">
        <v>20</v>
      </c>
      <c r="E74" s="20" t="s">
        <v>108</v>
      </c>
      <c r="F74"/>
      <c r="N74"/>
    </row>
    <row r="75" spans="1:14" x14ac:dyDescent="0.3">
      <c r="A75" s="48" t="s">
        <v>86</v>
      </c>
      <c r="B75" t="s">
        <v>90</v>
      </c>
      <c r="C75" s="87">
        <v>13</v>
      </c>
      <c r="D75" s="89">
        <v>13</v>
      </c>
      <c r="E75" s="28"/>
      <c r="F75"/>
      <c r="N75"/>
    </row>
    <row r="76" spans="1:14" x14ac:dyDescent="0.3">
      <c r="A76" s="48" t="s">
        <v>86</v>
      </c>
      <c r="B76" t="s">
        <v>48</v>
      </c>
      <c r="C76" s="197">
        <v>200</v>
      </c>
      <c r="D76" s="197">
        <v>200</v>
      </c>
      <c r="E76" s="28"/>
      <c r="F76"/>
      <c r="N76"/>
    </row>
    <row r="77" spans="1:14" x14ac:dyDescent="0.3">
      <c r="A77" s="48" t="s">
        <v>86</v>
      </c>
      <c r="B77" t="s">
        <v>213</v>
      </c>
      <c r="C77" s="88">
        <v>85</v>
      </c>
      <c r="D77" s="89">
        <v>85</v>
      </c>
      <c r="E77" s="28"/>
      <c r="F77"/>
      <c r="N77"/>
    </row>
    <row r="78" spans="1:14" x14ac:dyDescent="0.3">
      <c r="A78" s="2" t="s">
        <v>346</v>
      </c>
      <c r="B78" t="s">
        <v>29</v>
      </c>
      <c r="C78" s="4">
        <v>1000</v>
      </c>
      <c r="D78" s="77">
        <v>500</v>
      </c>
      <c r="E78" s="28" t="s">
        <v>87</v>
      </c>
      <c r="F78"/>
      <c r="N78"/>
    </row>
    <row r="79" spans="1:14" x14ac:dyDescent="0.3">
      <c r="A79" s="40" t="s">
        <v>326</v>
      </c>
      <c r="B79" s="41" t="s">
        <v>40</v>
      </c>
      <c r="C79" s="42">
        <v>0</v>
      </c>
      <c r="D79" s="125">
        <v>0</v>
      </c>
      <c r="E79" s="49" t="s">
        <v>37</v>
      </c>
      <c r="F79"/>
      <c r="N79"/>
    </row>
    <row r="80" spans="1:14" x14ac:dyDescent="0.3">
      <c r="A80" s="2" t="s">
        <v>347</v>
      </c>
      <c r="B80" t="s">
        <v>40</v>
      </c>
      <c r="C80" s="198">
        <v>6330</v>
      </c>
      <c r="D80" s="77">
        <v>0</v>
      </c>
      <c r="F80"/>
      <c r="N80"/>
    </row>
    <row r="81" spans="1:14" x14ac:dyDescent="0.3">
      <c r="A81" s="2" t="s">
        <v>6</v>
      </c>
      <c r="B81" t="s">
        <v>42</v>
      </c>
      <c r="C81" s="198">
        <v>1128</v>
      </c>
      <c r="D81" s="77">
        <v>0</v>
      </c>
      <c r="F81"/>
      <c r="N81"/>
    </row>
    <row r="82" spans="1:14" x14ac:dyDescent="0.3">
      <c r="A82" s="2" t="s">
        <v>5</v>
      </c>
      <c r="B82" t="s">
        <v>41</v>
      </c>
      <c r="C82" s="198">
        <v>924</v>
      </c>
      <c r="D82" s="77">
        <v>0</v>
      </c>
      <c r="F82"/>
      <c r="N82"/>
    </row>
    <row r="83" spans="1:14" x14ac:dyDescent="0.3">
      <c r="A83" s="2" t="s">
        <v>9</v>
      </c>
      <c r="B83" t="s">
        <v>43</v>
      </c>
      <c r="C83" s="198">
        <v>1560</v>
      </c>
      <c r="D83" s="198">
        <v>1560</v>
      </c>
      <c r="F83"/>
      <c r="N83"/>
    </row>
    <row r="84" spans="1:14" x14ac:dyDescent="0.3">
      <c r="A84" s="2" t="s">
        <v>21</v>
      </c>
      <c r="B84" t="s">
        <v>22</v>
      </c>
      <c r="C84" s="198">
        <v>1896</v>
      </c>
      <c r="D84" s="198">
        <v>1896</v>
      </c>
      <c r="E84" s="5"/>
      <c r="F84"/>
      <c r="N84"/>
    </row>
    <row r="85" spans="1:14" x14ac:dyDescent="0.3">
      <c r="A85" s="2" t="s">
        <v>241</v>
      </c>
      <c r="B85" t="s">
        <v>36</v>
      </c>
      <c r="C85" s="4">
        <v>108</v>
      </c>
      <c r="D85" s="77">
        <v>0</v>
      </c>
      <c r="F85"/>
      <c r="N85"/>
    </row>
    <row r="86" spans="1:14" x14ac:dyDescent="0.3">
      <c r="B86" s="8" t="s">
        <v>27</v>
      </c>
      <c r="C86" s="24">
        <f>SUM(C67:C85)</f>
        <v>14064</v>
      </c>
      <c r="D86" s="69">
        <f>SUM(D69:D85)</f>
        <v>4574</v>
      </c>
      <c r="F86"/>
      <c r="N86"/>
    </row>
    <row r="87" spans="1:14" ht="15.6" x14ac:dyDescent="0.3">
      <c r="A87" s="11" t="s">
        <v>4</v>
      </c>
      <c r="B87" s="2" t="s">
        <v>448</v>
      </c>
      <c r="C87" s="4"/>
      <c r="D87" s="67"/>
      <c r="F87"/>
      <c r="N87"/>
    </row>
    <row r="88" spans="1:14" x14ac:dyDescent="0.3">
      <c r="A88" s="110" t="s">
        <v>0</v>
      </c>
      <c r="B88" s="123" t="s">
        <v>362</v>
      </c>
      <c r="C88" s="43" t="s">
        <v>331</v>
      </c>
      <c r="D88" s="43" t="s">
        <v>331</v>
      </c>
      <c r="E88" s="25"/>
      <c r="F88"/>
      <c r="N88"/>
    </row>
    <row r="89" spans="1:14" x14ac:dyDescent="0.3">
      <c r="A89" s="2" t="s">
        <v>1</v>
      </c>
      <c r="D89" s="26"/>
      <c r="F89"/>
      <c r="N89"/>
    </row>
    <row r="90" spans="1:14" x14ac:dyDescent="0.3">
      <c r="A90" s="15" t="s">
        <v>19</v>
      </c>
      <c r="B90" t="s">
        <v>15</v>
      </c>
      <c r="C90" s="192">
        <v>130</v>
      </c>
      <c r="D90" s="192">
        <v>130</v>
      </c>
      <c r="F90"/>
      <c r="N90"/>
    </row>
    <row r="91" spans="1:14" x14ac:dyDescent="0.3">
      <c r="A91" s="15" t="s">
        <v>19</v>
      </c>
      <c r="B91" t="s">
        <v>120</v>
      </c>
      <c r="C91" s="87">
        <v>500</v>
      </c>
      <c r="D91" s="89">
        <v>0</v>
      </c>
      <c r="E91" s="9"/>
      <c r="F91"/>
      <c r="N91"/>
    </row>
    <row r="92" spans="1:14" x14ac:dyDescent="0.3">
      <c r="A92" s="15" t="s">
        <v>19</v>
      </c>
      <c r="B92" t="s">
        <v>16</v>
      </c>
      <c r="C92" s="87">
        <v>145</v>
      </c>
      <c r="D92" s="89">
        <v>145</v>
      </c>
      <c r="F92"/>
      <c r="N92"/>
    </row>
    <row r="93" spans="1:14" x14ac:dyDescent="0.3">
      <c r="A93" s="15" t="s">
        <v>19</v>
      </c>
      <c r="B93" t="s">
        <v>17</v>
      </c>
      <c r="C93" s="87">
        <v>0</v>
      </c>
      <c r="D93" s="89">
        <v>0</v>
      </c>
      <c r="F93"/>
      <c r="N93"/>
    </row>
    <row r="94" spans="1:14" x14ac:dyDescent="0.3">
      <c r="A94" s="15" t="s">
        <v>19</v>
      </c>
      <c r="B94" t="s">
        <v>18</v>
      </c>
      <c r="C94" s="88">
        <v>25</v>
      </c>
      <c r="D94" s="89">
        <v>25</v>
      </c>
      <c r="E94" s="12"/>
      <c r="F94"/>
      <c r="N94"/>
    </row>
    <row r="95" spans="1:14" x14ac:dyDescent="0.3">
      <c r="A95" s="48" t="s">
        <v>86</v>
      </c>
      <c r="B95" t="s">
        <v>89</v>
      </c>
      <c r="C95" s="88">
        <v>20</v>
      </c>
      <c r="D95" s="89">
        <v>20</v>
      </c>
      <c r="E95" s="20" t="s">
        <v>108</v>
      </c>
      <c r="F95"/>
      <c r="N95"/>
    </row>
    <row r="96" spans="1:14" x14ac:dyDescent="0.3">
      <c r="A96" s="48" t="s">
        <v>86</v>
      </c>
      <c r="B96" t="s">
        <v>90</v>
      </c>
      <c r="C96" s="87">
        <v>13</v>
      </c>
      <c r="D96" s="89">
        <v>13</v>
      </c>
      <c r="E96" s="28"/>
      <c r="F96"/>
      <c r="N96"/>
    </row>
    <row r="97" spans="1:14" ht="15.75" customHeight="1" x14ac:dyDescent="0.3">
      <c r="A97" s="48" t="s">
        <v>86</v>
      </c>
      <c r="B97" t="s">
        <v>48</v>
      </c>
      <c r="C97" s="197">
        <v>200</v>
      </c>
      <c r="D97" s="197">
        <v>200</v>
      </c>
      <c r="E97" s="28"/>
      <c r="F97"/>
      <c r="N97"/>
    </row>
    <row r="98" spans="1:14" x14ac:dyDescent="0.3">
      <c r="A98" s="48" t="s">
        <v>86</v>
      </c>
      <c r="B98" t="s">
        <v>213</v>
      </c>
      <c r="C98" s="88">
        <v>85</v>
      </c>
      <c r="D98" s="89">
        <v>85</v>
      </c>
      <c r="E98" s="28"/>
      <c r="F98"/>
      <c r="N98"/>
    </row>
    <row r="99" spans="1:14" x14ac:dyDescent="0.3">
      <c r="A99" s="2" t="s">
        <v>346</v>
      </c>
      <c r="B99" t="s">
        <v>29</v>
      </c>
      <c r="C99" s="4">
        <v>1000</v>
      </c>
      <c r="D99" s="77">
        <v>500</v>
      </c>
      <c r="E99" s="28" t="s">
        <v>87</v>
      </c>
      <c r="F99"/>
      <c r="N99"/>
    </row>
    <row r="100" spans="1:14" x14ac:dyDescent="0.3">
      <c r="A100" s="40" t="s">
        <v>326</v>
      </c>
      <c r="B100" s="41" t="s">
        <v>40</v>
      </c>
      <c r="C100" s="42">
        <v>0</v>
      </c>
      <c r="D100" s="125">
        <v>0</v>
      </c>
      <c r="E100" s="49" t="s">
        <v>37</v>
      </c>
      <c r="F100"/>
      <c r="N100"/>
    </row>
    <row r="101" spans="1:14" x14ac:dyDescent="0.3">
      <c r="A101" s="2" t="s">
        <v>347</v>
      </c>
      <c r="B101" t="s">
        <v>40</v>
      </c>
      <c r="C101" s="198">
        <v>6330</v>
      </c>
      <c r="D101" s="77">
        <v>0</v>
      </c>
      <c r="F101"/>
      <c r="N101"/>
    </row>
    <row r="102" spans="1:14" x14ac:dyDescent="0.3">
      <c r="A102" s="2" t="s">
        <v>6</v>
      </c>
      <c r="B102" t="s">
        <v>42</v>
      </c>
      <c r="C102" s="198">
        <v>1128</v>
      </c>
      <c r="D102" s="77">
        <v>0</v>
      </c>
      <c r="F102"/>
      <c r="N102"/>
    </row>
    <row r="103" spans="1:14" x14ac:dyDescent="0.3">
      <c r="A103" s="2" t="s">
        <v>5</v>
      </c>
      <c r="B103" t="s">
        <v>41</v>
      </c>
      <c r="C103" s="198">
        <v>924</v>
      </c>
      <c r="D103" s="77">
        <v>0</v>
      </c>
      <c r="F103"/>
      <c r="N103"/>
    </row>
    <row r="104" spans="1:14" x14ac:dyDescent="0.3">
      <c r="A104" s="2" t="s">
        <v>9</v>
      </c>
      <c r="B104" t="s">
        <v>43</v>
      </c>
      <c r="C104" s="198">
        <v>1560</v>
      </c>
      <c r="D104" s="198">
        <v>1560</v>
      </c>
      <c r="F104"/>
      <c r="N104"/>
    </row>
    <row r="105" spans="1:14" x14ac:dyDescent="0.3">
      <c r="A105" s="2" t="s">
        <v>21</v>
      </c>
      <c r="B105" t="s">
        <v>22</v>
      </c>
      <c r="C105" s="198">
        <v>1896</v>
      </c>
      <c r="D105" s="198">
        <v>1896</v>
      </c>
      <c r="E105" s="5"/>
      <c r="F105"/>
      <c r="N105"/>
    </row>
    <row r="106" spans="1:14" x14ac:dyDescent="0.3">
      <c r="A106" s="2" t="s">
        <v>241</v>
      </c>
      <c r="B106" t="s">
        <v>36</v>
      </c>
      <c r="C106" s="4">
        <v>108</v>
      </c>
      <c r="D106" s="77">
        <v>0</v>
      </c>
      <c r="F106"/>
      <c r="N106"/>
    </row>
    <row r="107" spans="1:14" x14ac:dyDescent="0.3">
      <c r="B107" s="8" t="s">
        <v>28</v>
      </c>
      <c r="C107" s="13">
        <f>SUM(C88:C106)</f>
        <v>14064</v>
      </c>
      <c r="D107" s="70">
        <f>SUM(D90:D106)</f>
        <v>4574</v>
      </c>
      <c r="F107"/>
      <c r="N107"/>
    </row>
    <row r="108" spans="1:14" x14ac:dyDescent="0.3">
      <c r="C108" s="4"/>
      <c r="D108" s="67"/>
      <c r="F108"/>
      <c r="N108"/>
    </row>
    <row r="109" spans="1:14" ht="15.6" x14ac:dyDescent="0.3">
      <c r="A109" s="41"/>
      <c r="B109" s="45" t="s">
        <v>85</v>
      </c>
      <c r="C109" s="46">
        <f>C86+C107</f>
        <v>28128</v>
      </c>
      <c r="D109" s="76">
        <f>D86+D107</f>
        <v>9148</v>
      </c>
      <c r="E109" s="47"/>
      <c r="F109" s="116"/>
      <c r="N109"/>
    </row>
    <row r="110" spans="1:14" x14ac:dyDescent="0.3">
      <c r="C110" s="5"/>
      <c r="D110" s="26"/>
      <c r="F110"/>
      <c r="N110"/>
    </row>
    <row r="111" spans="1:14" x14ac:dyDescent="0.3">
      <c r="A111" s="40" t="s">
        <v>119</v>
      </c>
      <c r="B111" s="40"/>
      <c r="C111" s="124" t="s">
        <v>352</v>
      </c>
      <c r="D111" s="124" t="s">
        <v>10</v>
      </c>
      <c r="E111" s="40" t="s">
        <v>350</v>
      </c>
      <c r="F111"/>
      <c r="N111"/>
    </row>
    <row r="112" spans="1:14" x14ac:dyDescent="0.3">
      <c r="A112" s="17" t="s">
        <v>83</v>
      </c>
      <c r="B112" s="18"/>
      <c r="D112" s="26"/>
      <c r="F112"/>
      <c r="N112"/>
    </row>
    <row r="113" spans="1:14" ht="15.6" x14ac:dyDescent="0.3">
      <c r="A113" s="11" t="s">
        <v>3</v>
      </c>
      <c r="B113" s="2" t="s">
        <v>453</v>
      </c>
      <c r="D113" s="26"/>
      <c r="F113"/>
      <c r="N113"/>
    </row>
    <row r="114" spans="1:14" x14ac:dyDescent="0.3">
      <c r="A114" s="110" t="s">
        <v>0</v>
      </c>
      <c r="B114" s="123" t="s">
        <v>362</v>
      </c>
      <c r="C114" s="43" t="s">
        <v>331</v>
      </c>
      <c r="D114" s="43" t="s">
        <v>331</v>
      </c>
      <c r="E114" s="25"/>
      <c r="F114"/>
      <c r="N114"/>
    </row>
    <row r="115" spans="1:14" x14ac:dyDescent="0.3">
      <c r="A115" s="2" t="s">
        <v>1</v>
      </c>
      <c r="D115" s="26"/>
      <c r="F115"/>
      <c r="N115"/>
    </row>
    <row r="116" spans="1:14" x14ac:dyDescent="0.3">
      <c r="A116" s="15" t="s">
        <v>19</v>
      </c>
      <c r="B116" t="s">
        <v>15</v>
      </c>
      <c r="C116" s="192">
        <v>130</v>
      </c>
      <c r="D116" s="192">
        <v>130</v>
      </c>
      <c r="F116"/>
      <c r="N116"/>
    </row>
    <row r="117" spans="1:14" x14ac:dyDescent="0.3">
      <c r="A117" s="15" t="s">
        <v>19</v>
      </c>
      <c r="B117" t="s">
        <v>191</v>
      </c>
      <c r="C117" s="87">
        <v>500</v>
      </c>
      <c r="D117" s="89">
        <v>0</v>
      </c>
      <c r="E117" s="9"/>
      <c r="F117"/>
      <c r="N117"/>
    </row>
    <row r="118" spans="1:14" x14ac:dyDescent="0.3">
      <c r="A118" s="15" t="s">
        <v>19</v>
      </c>
      <c r="B118" t="s">
        <v>16</v>
      </c>
      <c r="C118" s="87">
        <v>145</v>
      </c>
      <c r="D118" s="89">
        <v>145</v>
      </c>
      <c r="F118"/>
      <c r="N118"/>
    </row>
    <row r="119" spans="1:14" x14ac:dyDescent="0.3">
      <c r="A119" s="15" t="s">
        <v>19</v>
      </c>
      <c r="B119" t="s">
        <v>17</v>
      </c>
      <c r="C119" s="87">
        <v>0</v>
      </c>
      <c r="D119" s="89">
        <v>0</v>
      </c>
      <c r="F119"/>
      <c r="N119"/>
    </row>
    <row r="120" spans="1:14" x14ac:dyDescent="0.3">
      <c r="A120" s="15" t="s">
        <v>19</v>
      </c>
      <c r="B120" t="s">
        <v>18</v>
      </c>
      <c r="C120" s="89">
        <v>25</v>
      </c>
      <c r="D120" s="89">
        <v>25</v>
      </c>
      <c r="E120" s="12"/>
      <c r="F120"/>
      <c r="N120"/>
    </row>
    <row r="121" spans="1:14" x14ac:dyDescent="0.3">
      <c r="A121" s="48" t="s">
        <v>86</v>
      </c>
      <c r="B121" t="s">
        <v>89</v>
      </c>
      <c r="C121" s="87">
        <v>20</v>
      </c>
      <c r="D121" s="89">
        <v>20</v>
      </c>
      <c r="E121" s="20" t="s">
        <v>108</v>
      </c>
      <c r="F121"/>
      <c r="N121"/>
    </row>
    <row r="122" spans="1:14" x14ac:dyDescent="0.3">
      <c r="A122" s="48" t="s">
        <v>86</v>
      </c>
      <c r="B122" t="s">
        <v>90</v>
      </c>
      <c r="C122" s="87">
        <v>13</v>
      </c>
      <c r="D122" s="89">
        <v>13</v>
      </c>
      <c r="E122" s="12"/>
      <c r="F122"/>
      <c r="N122"/>
    </row>
    <row r="123" spans="1:14" x14ac:dyDescent="0.3">
      <c r="A123" s="48" t="s">
        <v>86</v>
      </c>
      <c r="B123" t="s">
        <v>48</v>
      </c>
      <c r="C123" s="197">
        <v>200</v>
      </c>
      <c r="D123" s="197">
        <v>200</v>
      </c>
      <c r="E123" s="28"/>
      <c r="F123"/>
      <c r="N123"/>
    </row>
    <row r="124" spans="1:14" x14ac:dyDescent="0.3">
      <c r="A124" s="48" t="s">
        <v>86</v>
      </c>
      <c r="B124" t="s">
        <v>213</v>
      </c>
      <c r="C124" s="88">
        <v>85</v>
      </c>
      <c r="D124" s="89">
        <v>85</v>
      </c>
      <c r="E124" s="28"/>
      <c r="F124"/>
      <c r="N124"/>
    </row>
    <row r="125" spans="1:14" x14ac:dyDescent="0.3">
      <c r="A125" s="48" t="s">
        <v>86</v>
      </c>
      <c r="B125" t="s">
        <v>30</v>
      </c>
      <c r="C125" s="87">
        <v>0</v>
      </c>
      <c r="D125" s="89">
        <v>0</v>
      </c>
      <c r="E125" s="20"/>
      <c r="F125"/>
      <c r="N125"/>
    </row>
    <row r="126" spans="1:14" x14ac:dyDescent="0.3">
      <c r="A126" s="2" t="s">
        <v>346</v>
      </c>
      <c r="B126" t="s">
        <v>29</v>
      </c>
      <c r="C126" s="4">
        <v>0</v>
      </c>
      <c r="D126" s="77">
        <v>0</v>
      </c>
      <c r="E126" s="28" t="s">
        <v>87</v>
      </c>
      <c r="F126"/>
      <c r="N126"/>
    </row>
    <row r="127" spans="1:14" x14ac:dyDescent="0.3">
      <c r="A127" s="40" t="s">
        <v>326</v>
      </c>
      <c r="B127" s="41" t="s">
        <v>25</v>
      </c>
      <c r="C127" s="42">
        <v>0</v>
      </c>
      <c r="D127" s="125">
        <v>0</v>
      </c>
      <c r="E127" s="49" t="s">
        <v>37</v>
      </c>
      <c r="F127"/>
      <c r="N127"/>
    </row>
    <row r="128" spans="1:14" x14ac:dyDescent="0.3">
      <c r="A128" s="2" t="s">
        <v>347</v>
      </c>
      <c r="B128" t="s">
        <v>25</v>
      </c>
      <c r="C128" s="198">
        <v>4748</v>
      </c>
      <c r="D128" s="77">
        <v>0</v>
      </c>
      <c r="F128"/>
      <c r="N128"/>
    </row>
    <row r="129" spans="1:14" x14ac:dyDescent="0.3">
      <c r="A129" s="2" t="s">
        <v>6</v>
      </c>
      <c r="B129" t="s">
        <v>23</v>
      </c>
      <c r="C129" s="198">
        <v>846</v>
      </c>
      <c r="D129" s="77">
        <v>0</v>
      </c>
      <c r="F129"/>
      <c r="N129"/>
    </row>
    <row r="130" spans="1:14" x14ac:dyDescent="0.3">
      <c r="A130" s="2" t="s">
        <v>5</v>
      </c>
      <c r="B130" t="s">
        <v>24</v>
      </c>
      <c r="C130" s="198">
        <v>693</v>
      </c>
      <c r="D130" s="77">
        <v>0</v>
      </c>
      <c r="F130"/>
      <c r="N130"/>
    </row>
    <row r="131" spans="1:14" x14ac:dyDescent="0.3">
      <c r="A131" s="2" t="s">
        <v>9</v>
      </c>
      <c r="B131" t="s">
        <v>26</v>
      </c>
      <c r="C131" s="198">
        <v>1170</v>
      </c>
      <c r="D131" s="198">
        <v>1170</v>
      </c>
      <c r="F131"/>
      <c r="N131"/>
    </row>
    <row r="132" spans="1:14" x14ac:dyDescent="0.3">
      <c r="A132" s="2" t="s">
        <v>21</v>
      </c>
      <c r="B132" t="s">
        <v>22</v>
      </c>
      <c r="C132" s="198">
        <v>1896</v>
      </c>
      <c r="D132" s="198">
        <v>1896</v>
      </c>
      <c r="E132" s="5"/>
      <c r="F132"/>
      <c r="N132"/>
    </row>
    <row r="133" spans="1:14" x14ac:dyDescent="0.3">
      <c r="A133" s="2" t="s">
        <v>241</v>
      </c>
      <c r="B133" t="s">
        <v>36</v>
      </c>
      <c r="C133" s="4">
        <v>108</v>
      </c>
      <c r="D133" s="77">
        <v>0</v>
      </c>
      <c r="F133"/>
      <c r="N133"/>
    </row>
    <row r="134" spans="1:14" x14ac:dyDescent="0.3">
      <c r="B134" s="8" t="s">
        <v>27</v>
      </c>
      <c r="C134" s="24">
        <f>SUM(C114:C133)</f>
        <v>10579</v>
      </c>
      <c r="D134" s="69">
        <f>SUM(D116:D133)</f>
        <v>3684</v>
      </c>
      <c r="F134"/>
      <c r="N134"/>
    </row>
    <row r="135" spans="1:14" ht="15.6" x14ac:dyDescent="0.3">
      <c r="A135" s="11" t="s">
        <v>4</v>
      </c>
      <c r="B135" s="2" t="s">
        <v>447</v>
      </c>
      <c r="C135" s="4"/>
      <c r="D135" s="67"/>
      <c r="F135"/>
      <c r="N135"/>
    </row>
    <row r="136" spans="1:14" x14ac:dyDescent="0.3">
      <c r="A136" s="110" t="s">
        <v>0</v>
      </c>
      <c r="B136" s="123" t="s">
        <v>362</v>
      </c>
      <c r="C136" s="43" t="s">
        <v>331</v>
      </c>
      <c r="D136" s="43" t="s">
        <v>331</v>
      </c>
      <c r="E136" s="25"/>
      <c r="F136"/>
      <c r="N136"/>
    </row>
    <row r="137" spans="1:14" x14ac:dyDescent="0.3">
      <c r="A137" s="2" t="s">
        <v>1</v>
      </c>
      <c r="D137" s="26"/>
      <c r="F137"/>
      <c r="N137"/>
    </row>
    <row r="138" spans="1:14" x14ac:dyDescent="0.3">
      <c r="A138" s="15" t="s">
        <v>19</v>
      </c>
      <c r="B138" t="s">
        <v>15</v>
      </c>
      <c r="C138" s="192">
        <v>130</v>
      </c>
      <c r="D138" s="192">
        <v>130</v>
      </c>
      <c r="F138"/>
      <c r="N138"/>
    </row>
    <row r="139" spans="1:14" x14ac:dyDescent="0.3">
      <c r="A139" s="15" t="s">
        <v>19</v>
      </c>
      <c r="B139" t="s">
        <v>120</v>
      </c>
      <c r="C139" s="87">
        <v>500</v>
      </c>
      <c r="D139" s="89">
        <v>0</v>
      </c>
      <c r="E139" s="9"/>
      <c r="F139"/>
      <c r="N139"/>
    </row>
    <row r="140" spans="1:14" x14ac:dyDescent="0.3">
      <c r="A140" s="15" t="s">
        <v>19</v>
      </c>
      <c r="B140" t="s">
        <v>16</v>
      </c>
      <c r="C140" s="87">
        <v>145</v>
      </c>
      <c r="D140" s="89">
        <v>145</v>
      </c>
      <c r="F140"/>
      <c r="N140"/>
    </row>
    <row r="141" spans="1:14" x14ac:dyDescent="0.3">
      <c r="A141" s="15" t="s">
        <v>19</v>
      </c>
      <c r="B141" t="s">
        <v>17</v>
      </c>
      <c r="C141" s="87">
        <v>0</v>
      </c>
      <c r="D141" s="89">
        <v>0</v>
      </c>
      <c r="F141"/>
      <c r="N141"/>
    </row>
    <row r="142" spans="1:14" x14ac:dyDescent="0.3">
      <c r="A142" s="15" t="s">
        <v>19</v>
      </c>
      <c r="B142" t="s">
        <v>18</v>
      </c>
      <c r="C142" s="89">
        <v>25</v>
      </c>
      <c r="D142" s="89">
        <v>25</v>
      </c>
      <c r="E142" s="12"/>
      <c r="F142"/>
      <c r="N142"/>
    </row>
    <row r="143" spans="1:14" x14ac:dyDescent="0.3">
      <c r="A143" s="48" t="s">
        <v>86</v>
      </c>
      <c r="B143" t="s">
        <v>89</v>
      </c>
      <c r="C143" s="87">
        <v>20</v>
      </c>
      <c r="D143" s="89">
        <v>20</v>
      </c>
      <c r="E143" s="20" t="s">
        <v>108</v>
      </c>
      <c r="F143"/>
      <c r="N143"/>
    </row>
    <row r="144" spans="1:14" x14ac:dyDescent="0.3">
      <c r="A144" s="48" t="s">
        <v>86</v>
      </c>
      <c r="B144" t="s">
        <v>90</v>
      </c>
      <c r="C144" s="87">
        <v>13</v>
      </c>
      <c r="D144" s="89">
        <v>13</v>
      </c>
      <c r="E144" s="12"/>
      <c r="F144"/>
      <c r="N144"/>
    </row>
    <row r="145" spans="1:14" x14ac:dyDescent="0.3">
      <c r="A145" s="48" t="s">
        <v>86</v>
      </c>
      <c r="B145" t="s">
        <v>48</v>
      </c>
      <c r="C145" s="197">
        <v>200</v>
      </c>
      <c r="D145" s="197">
        <v>200</v>
      </c>
      <c r="E145" s="28"/>
      <c r="F145"/>
      <c r="N145"/>
    </row>
    <row r="146" spans="1:14" x14ac:dyDescent="0.3">
      <c r="A146" s="48" t="s">
        <v>86</v>
      </c>
      <c r="B146" t="s">
        <v>213</v>
      </c>
      <c r="C146" s="88">
        <v>85</v>
      </c>
      <c r="D146" s="89">
        <v>85</v>
      </c>
      <c r="E146" s="28"/>
      <c r="F146"/>
      <c r="N146"/>
    </row>
    <row r="147" spans="1:14" x14ac:dyDescent="0.3">
      <c r="A147" s="48" t="s">
        <v>86</v>
      </c>
      <c r="B147" t="s">
        <v>30</v>
      </c>
      <c r="C147" s="87">
        <v>0</v>
      </c>
      <c r="D147" s="89">
        <v>0</v>
      </c>
      <c r="E147" s="20"/>
      <c r="F147"/>
      <c r="N147"/>
    </row>
    <row r="148" spans="1:14" x14ac:dyDescent="0.3">
      <c r="A148" s="2" t="s">
        <v>346</v>
      </c>
      <c r="B148" t="s">
        <v>29</v>
      </c>
      <c r="C148" s="4">
        <v>0</v>
      </c>
      <c r="D148" s="77">
        <v>0</v>
      </c>
      <c r="E148" s="28" t="s">
        <v>87</v>
      </c>
      <c r="F148"/>
      <c r="N148"/>
    </row>
    <row r="149" spans="1:14" x14ac:dyDescent="0.3">
      <c r="A149" s="40" t="s">
        <v>326</v>
      </c>
      <c r="B149" s="41" t="s">
        <v>25</v>
      </c>
      <c r="C149" s="42">
        <v>0</v>
      </c>
      <c r="D149" s="125">
        <v>0</v>
      </c>
      <c r="E149" s="49" t="s">
        <v>37</v>
      </c>
      <c r="F149"/>
      <c r="N149"/>
    </row>
    <row r="150" spans="1:14" x14ac:dyDescent="0.3">
      <c r="A150" s="2" t="s">
        <v>347</v>
      </c>
      <c r="B150" t="s">
        <v>25</v>
      </c>
      <c r="C150" s="198">
        <v>4748</v>
      </c>
      <c r="D150" s="77">
        <v>0</v>
      </c>
      <c r="F150"/>
      <c r="N150"/>
    </row>
    <row r="151" spans="1:14" x14ac:dyDescent="0.3">
      <c r="A151" s="2" t="s">
        <v>6</v>
      </c>
      <c r="B151" t="s">
        <v>23</v>
      </c>
      <c r="C151" s="198">
        <v>846</v>
      </c>
      <c r="D151" s="77">
        <v>0</v>
      </c>
      <c r="F151"/>
      <c r="N151"/>
    </row>
    <row r="152" spans="1:14" x14ac:dyDescent="0.3">
      <c r="A152" s="2" t="s">
        <v>5</v>
      </c>
      <c r="B152" t="s">
        <v>24</v>
      </c>
      <c r="C152" s="198">
        <v>693</v>
      </c>
      <c r="D152" s="77">
        <v>0</v>
      </c>
      <c r="F152"/>
      <c r="N152"/>
    </row>
    <row r="153" spans="1:14" x14ac:dyDescent="0.3">
      <c r="A153" s="2" t="s">
        <v>9</v>
      </c>
      <c r="B153" t="s">
        <v>26</v>
      </c>
      <c r="C153" s="198">
        <v>1170</v>
      </c>
      <c r="D153" s="198">
        <v>1170</v>
      </c>
      <c r="F153"/>
      <c r="N153"/>
    </row>
    <row r="154" spans="1:14" x14ac:dyDescent="0.3">
      <c r="A154" s="2" t="s">
        <v>21</v>
      </c>
      <c r="B154" t="s">
        <v>22</v>
      </c>
      <c r="C154" s="198">
        <v>1896</v>
      </c>
      <c r="D154" s="198">
        <v>1896</v>
      </c>
      <c r="E154" s="5"/>
      <c r="F154"/>
      <c r="N154"/>
    </row>
    <row r="155" spans="1:14" x14ac:dyDescent="0.3">
      <c r="A155" s="2" t="s">
        <v>241</v>
      </c>
      <c r="B155" t="s">
        <v>36</v>
      </c>
      <c r="C155" s="4">
        <v>108</v>
      </c>
      <c r="D155" s="77">
        <v>0</v>
      </c>
      <c r="F155"/>
      <c r="N155"/>
    </row>
    <row r="156" spans="1:14" x14ac:dyDescent="0.3">
      <c r="B156" s="8" t="s">
        <v>28</v>
      </c>
      <c r="C156" s="13">
        <f>SUM(C136:C155)</f>
        <v>10579</v>
      </c>
      <c r="D156" s="70">
        <f>SUM(D138:D155)</f>
        <v>3684</v>
      </c>
      <c r="F156"/>
      <c r="N156"/>
    </row>
    <row r="157" spans="1:14" x14ac:dyDescent="0.3">
      <c r="C157" s="4"/>
      <c r="D157" s="67"/>
      <c r="F157"/>
      <c r="N157"/>
    </row>
    <row r="158" spans="1:14" ht="15.6" x14ac:dyDescent="0.3">
      <c r="A158" s="41"/>
      <c r="B158" s="45" t="s">
        <v>88</v>
      </c>
      <c r="C158" s="46">
        <f>C134+C156</f>
        <v>21158</v>
      </c>
      <c r="D158" s="76">
        <f>D134+D156</f>
        <v>7368</v>
      </c>
      <c r="E158" s="47"/>
      <c r="F158" s="116"/>
      <c r="N158"/>
    </row>
    <row r="159" spans="1:14" x14ac:dyDescent="0.3">
      <c r="C159" s="5"/>
      <c r="D159" s="26"/>
      <c r="F159"/>
      <c r="N159"/>
    </row>
    <row r="160" spans="1:14" x14ac:dyDescent="0.3">
      <c r="D160" s="26"/>
      <c r="F160"/>
      <c r="N160"/>
    </row>
    <row r="161" spans="4:14" x14ac:dyDescent="0.3">
      <c r="D161" s="26"/>
      <c r="F161"/>
      <c r="N161"/>
    </row>
    <row r="162" spans="4:14" x14ac:dyDescent="0.3">
      <c r="D162" s="26"/>
      <c r="F162"/>
      <c r="N162"/>
    </row>
    <row r="163" spans="4:14" x14ac:dyDescent="0.3">
      <c r="D163" s="26"/>
      <c r="F163"/>
      <c r="N163"/>
    </row>
    <row r="164" spans="4:14" x14ac:dyDescent="0.3">
      <c r="D164" s="26"/>
      <c r="F164"/>
      <c r="N164"/>
    </row>
    <row r="165" spans="4:14" x14ac:dyDescent="0.3">
      <c r="D165" s="26"/>
      <c r="F165"/>
      <c r="N165"/>
    </row>
    <row r="166" spans="4:14" x14ac:dyDescent="0.3">
      <c r="D166" s="26"/>
      <c r="F166"/>
      <c r="N166"/>
    </row>
    <row r="167" spans="4:14" x14ac:dyDescent="0.3">
      <c r="D167" s="26"/>
      <c r="F167"/>
      <c r="N167"/>
    </row>
    <row r="168" spans="4:14" x14ac:dyDescent="0.3">
      <c r="D168" s="26"/>
      <c r="F168"/>
      <c r="N168"/>
    </row>
    <row r="169" spans="4:14" x14ac:dyDescent="0.3">
      <c r="D169" s="26"/>
      <c r="F169"/>
      <c r="N169"/>
    </row>
    <row r="170" spans="4:14" x14ac:dyDescent="0.3">
      <c r="D170" s="26"/>
      <c r="F170"/>
      <c r="N170"/>
    </row>
    <row r="171" spans="4:14" x14ac:dyDescent="0.3">
      <c r="D171" s="26"/>
      <c r="F171"/>
      <c r="N171"/>
    </row>
    <row r="172" spans="4:14" x14ac:dyDescent="0.3">
      <c r="D172" s="26"/>
      <c r="F172"/>
      <c r="N172"/>
    </row>
    <row r="173" spans="4:14" x14ac:dyDescent="0.3">
      <c r="D173" s="26"/>
      <c r="F173"/>
      <c r="N173"/>
    </row>
    <row r="174" spans="4:14" x14ac:dyDescent="0.3">
      <c r="D174" s="26"/>
      <c r="F174"/>
      <c r="N174"/>
    </row>
    <row r="175" spans="4:14" x14ac:dyDescent="0.3">
      <c r="D175" s="26"/>
      <c r="F175"/>
      <c r="N175"/>
    </row>
    <row r="176" spans="4:14" x14ac:dyDescent="0.3">
      <c r="D176" s="26"/>
      <c r="F176"/>
      <c r="N176"/>
    </row>
    <row r="177" spans="4:14" x14ac:dyDescent="0.3">
      <c r="D177" s="26"/>
      <c r="F177"/>
      <c r="N177"/>
    </row>
    <row r="178" spans="4:14" x14ac:dyDescent="0.3">
      <c r="D178" s="26"/>
      <c r="F178"/>
      <c r="N178"/>
    </row>
    <row r="179" spans="4:14" x14ac:dyDescent="0.3">
      <c r="D179" s="26"/>
      <c r="F179"/>
      <c r="N179"/>
    </row>
    <row r="180" spans="4:14" x14ac:dyDescent="0.3">
      <c r="D180" s="26"/>
      <c r="F180"/>
      <c r="N180"/>
    </row>
    <row r="181" spans="4:14" x14ac:dyDescent="0.3">
      <c r="D181" s="26"/>
      <c r="F181"/>
      <c r="N181"/>
    </row>
    <row r="182" spans="4:14" x14ac:dyDescent="0.3">
      <c r="D182" s="26"/>
      <c r="F182"/>
      <c r="N182"/>
    </row>
    <row r="183" spans="4:14" x14ac:dyDescent="0.3">
      <c r="D183" s="26"/>
      <c r="F183"/>
      <c r="N183"/>
    </row>
    <row r="184" spans="4:14" x14ac:dyDescent="0.3">
      <c r="D184" s="26"/>
      <c r="F184"/>
      <c r="N184"/>
    </row>
    <row r="185" spans="4:14" x14ac:dyDescent="0.3">
      <c r="D185" s="26"/>
      <c r="F185"/>
      <c r="N185"/>
    </row>
    <row r="186" spans="4:14" x14ac:dyDescent="0.3">
      <c r="D186" s="26"/>
      <c r="F186"/>
      <c r="N186"/>
    </row>
    <row r="187" spans="4:14" x14ac:dyDescent="0.3">
      <c r="D187" s="26"/>
      <c r="F187"/>
      <c r="N187"/>
    </row>
    <row r="188" spans="4:14" x14ac:dyDescent="0.3">
      <c r="D188" s="26"/>
      <c r="F188"/>
      <c r="N188"/>
    </row>
    <row r="189" spans="4:14" x14ac:dyDescent="0.3">
      <c r="D189" s="26"/>
      <c r="F189"/>
      <c r="N189"/>
    </row>
    <row r="190" spans="4:14" x14ac:dyDescent="0.3">
      <c r="D190" s="26"/>
      <c r="F190"/>
      <c r="N190"/>
    </row>
    <row r="191" spans="4:14" x14ac:dyDescent="0.3">
      <c r="D191" s="26"/>
      <c r="F191"/>
      <c r="N191"/>
    </row>
    <row r="192" spans="4:14" x14ac:dyDescent="0.3">
      <c r="D192" s="26"/>
      <c r="F192"/>
      <c r="N192"/>
    </row>
    <row r="193" spans="4:14" x14ac:dyDescent="0.3">
      <c r="D193" s="26"/>
      <c r="F193"/>
      <c r="N193"/>
    </row>
    <row r="194" spans="4:14" x14ac:dyDescent="0.3">
      <c r="D194" s="26"/>
      <c r="F194"/>
      <c r="N194"/>
    </row>
    <row r="195" spans="4:14" x14ac:dyDescent="0.3">
      <c r="D195" s="26"/>
      <c r="F195"/>
      <c r="N195"/>
    </row>
    <row r="196" spans="4:14" x14ac:dyDescent="0.3">
      <c r="D196" s="26"/>
      <c r="F196"/>
      <c r="N196"/>
    </row>
    <row r="197" spans="4:14" x14ac:dyDescent="0.3">
      <c r="D197" s="26"/>
      <c r="F197"/>
      <c r="N197"/>
    </row>
    <row r="198" spans="4:14" x14ac:dyDescent="0.3">
      <c r="D198" s="26"/>
      <c r="F198"/>
      <c r="N198"/>
    </row>
    <row r="199" spans="4:14" x14ac:dyDescent="0.3">
      <c r="D199" s="26"/>
      <c r="F199"/>
      <c r="N199"/>
    </row>
    <row r="200" spans="4:14" x14ac:dyDescent="0.3">
      <c r="D200" s="26"/>
      <c r="F200"/>
      <c r="N200"/>
    </row>
    <row r="201" spans="4:14" x14ac:dyDescent="0.3">
      <c r="D201" s="26"/>
      <c r="F201"/>
      <c r="N201"/>
    </row>
    <row r="202" spans="4:14" x14ac:dyDescent="0.3">
      <c r="D202" s="26"/>
      <c r="F202"/>
      <c r="N202"/>
    </row>
    <row r="203" spans="4:14" x14ac:dyDescent="0.3">
      <c r="D203" s="26"/>
      <c r="F203"/>
      <c r="N203"/>
    </row>
    <row r="204" spans="4:14" x14ac:dyDescent="0.3">
      <c r="D204" s="26"/>
      <c r="F204"/>
      <c r="N204"/>
    </row>
    <row r="205" spans="4:14" x14ac:dyDescent="0.3">
      <c r="D205" s="26"/>
      <c r="F205"/>
      <c r="N205"/>
    </row>
    <row r="206" spans="4:14" x14ac:dyDescent="0.3">
      <c r="D206" s="26"/>
      <c r="F206"/>
      <c r="N206"/>
    </row>
    <row r="207" spans="4:14" x14ac:dyDescent="0.3">
      <c r="D207" s="26"/>
      <c r="F207"/>
      <c r="N207"/>
    </row>
    <row r="208" spans="4:14" x14ac:dyDescent="0.3">
      <c r="D208" s="26"/>
      <c r="F208"/>
      <c r="N208"/>
    </row>
    <row r="209" spans="4:14" x14ac:dyDescent="0.3">
      <c r="D209" s="26"/>
      <c r="F209"/>
      <c r="N209"/>
    </row>
    <row r="210" spans="4:14" x14ac:dyDescent="0.3">
      <c r="D210" s="26"/>
      <c r="F210"/>
      <c r="N210"/>
    </row>
    <row r="211" spans="4:14" x14ac:dyDescent="0.3">
      <c r="D211" s="26"/>
      <c r="F211"/>
      <c r="N211"/>
    </row>
    <row r="212" spans="4:14" x14ac:dyDescent="0.3">
      <c r="D212" s="26"/>
      <c r="F212"/>
      <c r="N212"/>
    </row>
    <row r="213" spans="4:14" x14ac:dyDescent="0.3">
      <c r="D213" s="26"/>
      <c r="F213"/>
      <c r="N213"/>
    </row>
    <row r="214" spans="4:14" x14ac:dyDescent="0.3">
      <c r="D214" s="26"/>
      <c r="F214"/>
      <c r="N214"/>
    </row>
    <row r="215" spans="4:14" x14ac:dyDescent="0.3">
      <c r="D215" s="26"/>
      <c r="F215"/>
      <c r="N215"/>
    </row>
    <row r="216" spans="4:14" x14ac:dyDescent="0.3">
      <c r="D216" s="26"/>
      <c r="F216"/>
      <c r="N216"/>
    </row>
    <row r="217" spans="4:14" x14ac:dyDescent="0.3">
      <c r="D217" s="26"/>
      <c r="F217"/>
      <c r="N217"/>
    </row>
    <row r="218" spans="4:14" x14ac:dyDescent="0.3">
      <c r="N218"/>
    </row>
    <row r="219" spans="4:14" x14ac:dyDescent="0.3">
      <c r="N219"/>
    </row>
    <row r="220" spans="4:14" x14ac:dyDescent="0.3">
      <c r="N220"/>
    </row>
    <row r="221" spans="4:14" x14ac:dyDescent="0.3">
      <c r="N221"/>
    </row>
    <row r="222" spans="4:14" x14ac:dyDescent="0.3">
      <c r="N222"/>
    </row>
    <row r="223" spans="4:14" x14ac:dyDescent="0.3">
      <c r="N223"/>
    </row>
  </sheetData>
  <pageMargins left="0.7" right="0.7" top="0.75" bottom="0.75" header="0.3" footer="0.3"/>
  <pageSetup scale="22" orientation="landscape" r:id="rId1"/>
  <rowBreaks count="1" manualBreakCount="1">
    <brk id="109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Q15"/>
  <sheetViews>
    <sheetView workbookViewId="0">
      <selection activeCell="I37" sqref="I37"/>
    </sheetView>
  </sheetViews>
  <sheetFormatPr defaultRowHeight="14.4" x14ac:dyDescent="0.3"/>
  <sheetData>
    <row r="1" spans="1:17" x14ac:dyDescent="0.3">
      <c r="A1" t="s">
        <v>139</v>
      </c>
      <c r="B1" t="s">
        <v>140</v>
      </c>
      <c r="C1" t="s">
        <v>141</v>
      </c>
      <c r="D1" t="s">
        <v>142</v>
      </c>
      <c r="E1" t="s">
        <v>143</v>
      </c>
      <c r="F1" t="s">
        <v>144</v>
      </c>
      <c r="G1" t="s">
        <v>145</v>
      </c>
      <c r="H1" t="s">
        <v>146</v>
      </c>
    </row>
    <row r="2" spans="1:17" x14ac:dyDescent="0.3">
      <c r="A2" s="22">
        <v>115</v>
      </c>
      <c r="B2" s="22">
        <v>115</v>
      </c>
      <c r="C2" s="22">
        <v>115</v>
      </c>
      <c r="D2" s="22">
        <v>115</v>
      </c>
      <c r="E2" s="22">
        <v>115</v>
      </c>
      <c r="F2" s="22">
        <v>115</v>
      </c>
      <c r="G2" s="22">
        <v>115</v>
      </c>
      <c r="H2" s="22">
        <v>115</v>
      </c>
      <c r="J2" s="22">
        <v>115</v>
      </c>
      <c r="K2" s="22">
        <v>115</v>
      </c>
      <c r="L2" s="22">
        <v>115</v>
      </c>
      <c r="M2" s="22">
        <v>115</v>
      </c>
      <c r="N2" s="22">
        <v>115</v>
      </c>
      <c r="O2" s="22">
        <v>115</v>
      </c>
      <c r="P2" s="22">
        <v>115</v>
      </c>
      <c r="Q2" s="22">
        <v>115</v>
      </c>
    </row>
    <row r="3" spans="1:17" x14ac:dyDescent="0.3">
      <c r="A3" s="22">
        <v>450</v>
      </c>
      <c r="B3" s="22">
        <v>450</v>
      </c>
      <c r="C3" s="22">
        <v>450</v>
      </c>
      <c r="D3" s="22">
        <v>450</v>
      </c>
      <c r="E3" s="22">
        <v>450</v>
      </c>
      <c r="F3" s="22">
        <v>450</v>
      </c>
      <c r="G3" s="22">
        <v>450</v>
      </c>
      <c r="H3" s="22">
        <v>450</v>
      </c>
      <c r="J3" s="22">
        <v>450</v>
      </c>
      <c r="K3" s="22">
        <v>450</v>
      </c>
      <c r="L3" s="22">
        <v>450</v>
      </c>
      <c r="M3" s="22">
        <v>450</v>
      </c>
      <c r="N3" s="22">
        <v>450</v>
      </c>
      <c r="O3" s="22">
        <v>450</v>
      </c>
      <c r="P3" s="22">
        <v>450</v>
      </c>
      <c r="Q3" s="22">
        <v>450</v>
      </c>
    </row>
    <row r="4" spans="1:17" x14ac:dyDescent="0.3">
      <c r="A4" s="22">
        <v>141</v>
      </c>
      <c r="B4" s="22">
        <v>141</v>
      </c>
      <c r="C4" s="22">
        <v>141</v>
      </c>
      <c r="D4" s="22">
        <v>141</v>
      </c>
      <c r="E4" s="22">
        <v>141</v>
      </c>
      <c r="F4" s="22">
        <v>141</v>
      </c>
      <c r="G4" s="22">
        <v>141</v>
      </c>
      <c r="H4" s="22">
        <v>141</v>
      </c>
      <c r="J4" s="22">
        <v>141</v>
      </c>
      <c r="K4" s="22">
        <v>141</v>
      </c>
      <c r="L4" s="22">
        <v>141</v>
      </c>
      <c r="M4" s="22">
        <v>141</v>
      </c>
      <c r="N4" s="22">
        <v>141</v>
      </c>
      <c r="O4" s="22">
        <v>141</v>
      </c>
      <c r="P4" s="22">
        <v>141</v>
      </c>
      <c r="Q4" s="22">
        <v>141</v>
      </c>
    </row>
    <row r="5" spans="1:17" x14ac:dyDescent="0.3">
      <c r="A5" s="22">
        <v>78</v>
      </c>
      <c r="B5" s="22">
        <v>78</v>
      </c>
      <c r="C5" s="22">
        <v>78</v>
      </c>
      <c r="D5" s="22">
        <v>78</v>
      </c>
      <c r="E5" s="22">
        <v>78</v>
      </c>
      <c r="F5" s="22">
        <v>78</v>
      </c>
      <c r="G5" s="22">
        <v>78</v>
      </c>
      <c r="H5" s="22">
        <v>78</v>
      </c>
      <c r="J5" s="22">
        <v>78</v>
      </c>
      <c r="K5" s="22">
        <v>78</v>
      </c>
      <c r="L5" s="22">
        <v>78</v>
      </c>
      <c r="M5" s="22">
        <v>78</v>
      </c>
      <c r="N5" s="22">
        <v>78</v>
      </c>
      <c r="O5" s="22">
        <v>78</v>
      </c>
      <c r="P5" s="22">
        <v>78</v>
      </c>
      <c r="Q5" s="22">
        <v>78</v>
      </c>
    </row>
    <row r="6" spans="1:17" x14ac:dyDescent="0.3">
      <c r="A6" s="23">
        <v>25</v>
      </c>
      <c r="B6" s="23">
        <v>25</v>
      </c>
      <c r="C6" s="23">
        <v>25</v>
      </c>
      <c r="D6" s="23">
        <v>25</v>
      </c>
      <c r="E6" s="23">
        <v>25</v>
      </c>
      <c r="F6" s="23">
        <v>25</v>
      </c>
      <c r="G6" s="23">
        <v>25</v>
      </c>
      <c r="H6" s="23">
        <v>25</v>
      </c>
      <c r="J6" s="23">
        <v>25</v>
      </c>
      <c r="K6" s="23">
        <v>25</v>
      </c>
      <c r="L6" s="23">
        <v>25</v>
      </c>
      <c r="M6" s="23">
        <v>25</v>
      </c>
      <c r="N6" s="23">
        <v>25</v>
      </c>
      <c r="O6" s="23">
        <v>25</v>
      </c>
      <c r="P6" s="23">
        <v>25</v>
      </c>
      <c r="Q6" s="23">
        <v>25</v>
      </c>
    </row>
    <row r="7" spans="1:17" x14ac:dyDescent="0.3">
      <c r="A7" s="23">
        <v>18</v>
      </c>
      <c r="B7" s="22">
        <v>18</v>
      </c>
      <c r="C7" s="23">
        <v>18</v>
      </c>
      <c r="D7" s="23">
        <v>18</v>
      </c>
      <c r="E7" s="23">
        <v>18</v>
      </c>
      <c r="F7" s="23">
        <v>18</v>
      </c>
      <c r="G7" s="23">
        <v>18</v>
      </c>
      <c r="H7" s="23">
        <v>18</v>
      </c>
      <c r="J7" s="22">
        <v>18</v>
      </c>
      <c r="K7" s="22">
        <v>18</v>
      </c>
      <c r="L7" s="23">
        <v>18</v>
      </c>
      <c r="M7" s="23">
        <v>18</v>
      </c>
      <c r="N7" s="23">
        <v>18</v>
      </c>
      <c r="O7" s="23">
        <v>18</v>
      </c>
      <c r="P7" s="23">
        <v>18</v>
      </c>
      <c r="Q7" s="23">
        <v>18</v>
      </c>
    </row>
    <row r="8" spans="1:17" x14ac:dyDescent="0.3">
      <c r="A8" s="23">
        <v>150</v>
      </c>
      <c r="B8" s="22">
        <v>150</v>
      </c>
      <c r="C8" s="22">
        <v>150</v>
      </c>
      <c r="D8" s="22">
        <v>150</v>
      </c>
      <c r="E8" s="22">
        <v>150</v>
      </c>
      <c r="F8" s="22">
        <v>150</v>
      </c>
      <c r="G8" s="22">
        <v>150</v>
      </c>
      <c r="H8" s="22">
        <v>150</v>
      </c>
      <c r="J8" s="22">
        <v>150</v>
      </c>
      <c r="K8" s="22">
        <v>150</v>
      </c>
      <c r="L8" s="22">
        <v>150</v>
      </c>
      <c r="M8" s="22">
        <v>150</v>
      </c>
      <c r="N8" s="22">
        <v>150</v>
      </c>
      <c r="O8" s="22">
        <v>150</v>
      </c>
      <c r="P8" s="22">
        <v>150</v>
      </c>
      <c r="Q8" s="22">
        <v>150</v>
      </c>
    </row>
    <row r="9" spans="1:17" x14ac:dyDescent="0.3">
      <c r="A9" s="23">
        <v>250</v>
      </c>
      <c r="B9" s="22">
        <v>250</v>
      </c>
      <c r="C9" s="22">
        <v>250</v>
      </c>
      <c r="D9" s="22">
        <v>250</v>
      </c>
      <c r="E9" s="22">
        <v>250</v>
      </c>
      <c r="F9" s="22">
        <v>250</v>
      </c>
      <c r="G9" s="22">
        <v>250</v>
      </c>
      <c r="H9" s="22">
        <v>250</v>
      </c>
      <c r="J9" s="22">
        <v>250</v>
      </c>
      <c r="K9" s="22">
        <v>250</v>
      </c>
      <c r="L9" s="22">
        <v>250</v>
      </c>
      <c r="M9" s="22">
        <v>250</v>
      </c>
      <c r="N9" s="22">
        <v>250</v>
      </c>
      <c r="O9" s="22">
        <v>250</v>
      </c>
      <c r="P9" s="22">
        <v>250</v>
      </c>
      <c r="Q9" s="22">
        <v>250</v>
      </c>
    </row>
    <row r="10" spans="1:17" x14ac:dyDescent="0.3">
      <c r="A10" s="23">
        <v>100</v>
      </c>
      <c r="B10" s="22">
        <v>100</v>
      </c>
      <c r="C10" s="22">
        <v>100</v>
      </c>
      <c r="D10" s="22">
        <v>100</v>
      </c>
      <c r="E10" s="22">
        <v>50</v>
      </c>
      <c r="F10" s="22">
        <v>50</v>
      </c>
      <c r="G10" s="5">
        <v>25</v>
      </c>
      <c r="H10" s="5">
        <v>25</v>
      </c>
      <c r="J10" s="22">
        <v>100</v>
      </c>
      <c r="K10" s="22">
        <v>100</v>
      </c>
      <c r="L10" s="22">
        <v>100</v>
      </c>
      <c r="M10" s="22">
        <v>100</v>
      </c>
      <c r="N10" s="22">
        <v>50</v>
      </c>
      <c r="O10" s="22">
        <v>50</v>
      </c>
      <c r="P10" s="4">
        <v>25</v>
      </c>
      <c r="Q10" s="22">
        <v>25</v>
      </c>
    </row>
    <row r="11" spans="1:17" x14ac:dyDescent="0.3">
      <c r="A11" s="23">
        <v>25</v>
      </c>
      <c r="B11" s="23">
        <v>25</v>
      </c>
      <c r="C11" s="23">
        <v>25</v>
      </c>
      <c r="D11" s="23">
        <v>25</v>
      </c>
      <c r="E11" s="23">
        <v>25</v>
      </c>
      <c r="F11" s="23">
        <v>25</v>
      </c>
      <c r="G11" s="4">
        <v>50</v>
      </c>
      <c r="H11" s="4">
        <v>45</v>
      </c>
      <c r="J11" s="22">
        <v>25</v>
      </c>
      <c r="K11" s="22">
        <v>25</v>
      </c>
      <c r="L11" s="22">
        <v>25</v>
      </c>
      <c r="M11" s="22">
        <v>25</v>
      </c>
      <c r="N11" s="22">
        <v>25</v>
      </c>
      <c r="O11" s="22">
        <v>25</v>
      </c>
      <c r="P11" s="4">
        <v>50</v>
      </c>
      <c r="Q11" s="4">
        <v>45</v>
      </c>
    </row>
    <row r="12" spans="1:17" x14ac:dyDescent="0.3">
      <c r="A12" s="4">
        <v>50</v>
      </c>
      <c r="B12" s="4">
        <v>50</v>
      </c>
      <c r="C12" s="4">
        <v>50</v>
      </c>
      <c r="D12" s="4">
        <v>50</v>
      </c>
      <c r="E12" s="4">
        <v>50</v>
      </c>
      <c r="F12" s="4">
        <v>50</v>
      </c>
      <c r="G12" s="4">
        <v>45</v>
      </c>
      <c r="H12" s="23">
        <v>25</v>
      </c>
      <c r="J12" s="4">
        <v>50</v>
      </c>
      <c r="K12" s="4">
        <v>50</v>
      </c>
      <c r="L12" s="4">
        <v>50</v>
      </c>
      <c r="M12" s="4">
        <v>50</v>
      </c>
      <c r="N12" s="4">
        <v>50</v>
      </c>
      <c r="O12" s="4">
        <v>50</v>
      </c>
      <c r="P12" s="4">
        <v>45</v>
      </c>
      <c r="Q12" s="22">
        <v>25</v>
      </c>
    </row>
    <row r="13" spans="1:17" x14ac:dyDescent="0.3">
      <c r="A13" s="4">
        <v>21</v>
      </c>
      <c r="B13" s="4">
        <v>21</v>
      </c>
      <c r="C13" s="4">
        <v>21</v>
      </c>
      <c r="D13" s="4">
        <v>21</v>
      </c>
      <c r="E13" s="4">
        <v>21</v>
      </c>
      <c r="F13" s="4">
        <v>21</v>
      </c>
      <c r="G13" s="23">
        <v>25</v>
      </c>
      <c r="H13" s="4">
        <v>50</v>
      </c>
      <c r="J13" s="4">
        <v>21</v>
      </c>
      <c r="K13" s="4">
        <v>21</v>
      </c>
      <c r="L13" s="4">
        <v>21</v>
      </c>
      <c r="M13" s="4">
        <v>21</v>
      </c>
      <c r="N13" s="4">
        <v>21</v>
      </c>
      <c r="O13" s="4">
        <v>21</v>
      </c>
      <c r="P13" s="22">
        <v>25</v>
      </c>
      <c r="Q13" s="4">
        <v>50</v>
      </c>
    </row>
    <row r="14" spans="1:17" x14ac:dyDescent="0.3">
      <c r="G14" s="4">
        <v>21</v>
      </c>
      <c r="H14" s="4">
        <v>21</v>
      </c>
      <c r="P14" s="4">
        <v>21</v>
      </c>
      <c r="Q14" s="4">
        <v>21</v>
      </c>
    </row>
    <row r="15" spans="1:17" x14ac:dyDescent="0.3">
      <c r="A15" s="78">
        <f t="shared" ref="A15:H15" si="0">SUM(A2:A14)</f>
        <v>1423</v>
      </c>
      <c r="B15" s="78">
        <f t="shared" si="0"/>
        <v>1423</v>
      </c>
      <c r="C15" s="78">
        <f t="shared" si="0"/>
        <v>1423</v>
      </c>
      <c r="D15" s="78">
        <f t="shared" si="0"/>
        <v>1423</v>
      </c>
      <c r="E15" s="78">
        <f t="shared" si="0"/>
        <v>1373</v>
      </c>
      <c r="F15" s="78">
        <f t="shared" si="0"/>
        <v>1373</v>
      </c>
      <c r="G15" s="78">
        <f t="shared" si="0"/>
        <v>1393</v>
      </c>
      <c r="H15" s="78">
        <f t="shared" si="0"/>
        <v>1393</v>
      </c>
      <c r="J15" s="78">
        <f t="shared" ref="J15:Q15" si="1">SUM(J2:J14)</f>
        <v>1423</v>
      </c>
      <c r="K15" s="78">
        <f t="shared" si="1"/>
        <v>1423</v>
      </c>
      <c r="L15" s="78">
        <f t="shared" si="1"/>
        <v>1423</v>
      </c>
      <c r="M15" s="78">
        <f t="shared" si="1"/>
        <v>1423</v>
      </c>
      <c r="N15" s="78">
        <f t="shared" si="1"/>
        <v>1373</v>
      </c>
      <c r="O15" s="78">
        <f t="shared" si="1"/>
        <v>1373</v>
      </c>
      <c r="P15" s="78">
        <f t="shared" si="1"/>
        <v>1393</v>
      </c>
      <c r="Q15" s="78">
        <f t="shared" si="1"/>
        <v>1393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9" tint="-0.249977111117893"/>
    <pageSetUpPr fitToPage="1"/>
  </sheetPr>
  <dimension ref="A1:G202"/>
  <sheetViews>
    <sheetView topLeftCell="A182" zoomScaleNormal="100" workbookViewId="0">
      <selection activeCell="B191" sqref="B191"/>
    </sheetView>
  </sheetViews>
  <sheetFormatPr defaultRowHeight="14.4" x14ac:dyDescent="0.3"/>
  <cols>
    <col min="1" max="1" width="23.6640625" customWidth="1"/>
    <col min="2" max="2" width="38.33203125" customWidth="1"/>
    <col min="3" max="3" width="21.33203125" customWidth="1"/>
    <col min="4" max="4" width="20.44140625" customWidth="1"/>
    <col min="5" max="5" width="22.44140625" bestFit="1" customWidth="1"/>
  </cols>
  <sheetData>
    <row r="1" spans="1:5" ht="21" x14ac:dyDescent="0.4">
      <c r="A1" s="53" t="s">
        <v>360</v>
      </c>
    </row>
    <row r="2" spans="1:5" x14ac:dyDescent="0.3">
      <c r="A2" s="2"/>
    </row>
    <row r="3" spans="1:5" x14ac:dyDescent="0.3">
      <c r="A3" s="51" t="s">
        <v>389</v>
      </c>
    </row>
    <row r="4" spans="1:5" x14ac:dyDescent="0.3">
      <c r="A4" s="51" t="s">
        <v>349</v>
      </c>
    </row>
    <row r="5" spans="1:5" x14ac:dyDescent="0.3">
      <c r="A5" s="51" t="s">
        <v>437</v>
      </c>
    </row>
    <row r="6" spans="1:5" x14ac:dyDescent="0.3">
      <c r="A6" s="51" t="s">
        <v>421</v>
      </c>
    </row>
    <row r="7" spans="1:5" x14ac:dyDescent="0.3">
      <c r="A7" s="51" t="s">
        <v>325</v>
      </c>
    </row>
    <row r="8" spans="1:5" x14ac:dyDescent="0.3">
      <c r="A8" s="51" t="s">
        <v>237</v>
      </c>
    </row>
    <row r="9" spans="1:5" x14ac:dyDescent="0.3">
      <c r="A9" s="51" t="s">
        <v>438</v>
      </c>
      <c r="D9" s="2"/>
    </row>
    <row r="10" spans="1:5" x14ac:dyDescent="0.3">
      <c r="A10" s="201" t="s">
        <v>444</v>
      </c>
      <c r="D10" s="2"/>
    </row>
    <row r="11" spans="1:5" x14ac:dyDescent="0.3">
      <c r="A11" s="51"/>
      <c r="D11" s="2"/>
    </row>
    <row r="12" spans="1:5" x14ac:dyDescent="0.3">
      <c r="A12" s="194" t="s">
        <v>439</v>
      </c>
      <c r="B12" s="194"/>
      <c r="C12" s="5"/>
    </row>
    <row r="13" spans="1:5" x14ac:dyDescent="0.3">
      <c r="A13" s="194" t="s">
        <v>440</v>
      </c>
      <c r="B13" s="194"/>
      <c r="C13" s="5"/>
    </row>
    <row r="14" spans="1:5" x14ac:dyDescent="0.3">
      <c r="A14" s="204"/>
      <c r="B14" s="204"/>
      <c r="C14" s="1"/>
      <c r="E14" s="6"/>
    </row>
    <row r="15" spans="1:5" ht="15.6" x14ac:dyDescent="0.3">
      <c r="A15" s="9" t="s">
        <v>38</v>
      </c>
      <c r="C15" s="205" t="s">
        <v>348</v>
      </c>
      <c r="D15" s="205"/>
      <c r="E15" s="117" t="s">
        <v>350</v>
      </c>
    </row>
    <row r="16" spans="1:5" ht="15.6" x14ac:dyDescent="0.3">
      <c r="A16" s="121" t="s">
        <v>238</v>
      </c>
      <c r="B16" s="55"/>
      <c r="C16" s="119" t="s">
        <v>352</v>
      </c>
      <c r="D16" s="119" t="s">
        <v>10</v>
      </c>
      <c r="E16" s="91"/>
    </row>
    <row r="17" spans="1:6" x14ac:dyDescent="0.3">
      <c r="A17" s="17" t="s">
        <v>244</v>
      </c>
      <c r="B17" s="18"/>
    </row>
    <row r="18" spans="1:6" ht="15.6" x14ac:dyDescent="0.3">
      <c r="A18" s="114" t="s">
        <v>3</v>
      </c>
      <c r="B18" s="2" t="s">
        <v>456</v>
      </c>
    </row>
    <row r="19" spans="1:6" x14ac:dyDescent="0.3">
      <c r="A19" s="113" t="s">
        <v>0</v>
      </c>
      <c r="B19" s="120" t="s">
        <v>359</v>
      </c>
      <c r="C19" s="120" t="s">
        <v>426</v>
      </c>
      <c r="D19" s="120" t="s">
        <v>426</v>
      </c>
      <c r="E19" s="107"/>
    </row>
    <row r="20" spans="1:6" x14ac:dyDescent="0.3">
      <c r="A20" s="2" t="s">
        <v>1</v>
      </c>
    </row>
    <row r="21" spans="1:6" x14ac:dyDescent="0.3">
      <c r="A21" s="15" t="s">
        <v>19</v>
      </c>
      <c r="B21" t="s">
        <v>15</v>
      </c>
      <c r="C21" s="192">
        <v>130</v>
      </c>
      <c r="D21" s="192">
        <v>130</v>
      </c>
      <c r="E21" s="23"/>
      <c r="F21" s="23"/>
    </row>
    <row r="22" spans="1:6" x14ac:dyDescent="0.3">
      <c r="A22" s="15" t="s">
        <v>19</v>
      </c>
      <c r="B22" t="s">
        <v>120</v>
      </c>
      <c r="C22" s="87">
        <v>500</v>
      </c>
      <c r="D22" s="88">
        <v>0</v>
      </c>
      <c r="E22" s="62"/>
      <c r="F22" s="62"/>
    </row>
    <row r="23" spans="1:6" x14ac:dyDescent="0.3">
      <c r="A23" s="15" t="s">
        <v>19</v>
      </c>
      <c r="B23" t="s">
        <v>16</v>
      </c>
      <c r="C23" s="87">
        <v>145</v>
      </c>
      <c r="D23" s="88">
        <v>145</v>
      </c>
      <c r="E23" s="23"/>
      <c r="F23" s="23"/>
    </row>
    <row r="24" spans="1:6" x14ac:dyDescent="0.3">
      <c r="A24" s="15" t="s">
        <v>19</v>
      </c>
      <c r="B24" t="s">
        <v>17</v>
      </c>
      <c r="C24" s="87">
        <v>78</v>
      </c>
      <c r="D24" s="88">
        <v>78</v>
      </c>
      <c r="E24" s="23"/>
      <c r="F24" s="23"/>
    </row>
    <row r="25" spans="1:6" x14ac:dyDescent="0.3">
      <c r="A25" s="15" t="s">
        <v>19</v>
      </c>
      <c r="B25" t="s">
        <v>18</v>
      </c>
      <c r="C25" s="88">
        <v>25</v>
      </c>
      <c r="D25" s="88">
        <v>25</v>
      </c>
      <c r="E25" s="23"/>
      <c r="F25" s="23"/>
    </row>
    <row r="26" spans="1:6" x14ac:dyDescent="0.3">
      <c r="A26" s="195" t="s">
        <v>240</v>
      </c>
      <c r="B26" s="3" t="s">
        <v>256</v>
      </c>
      <c r="C26" s="196">
        <v>75</v>
      </c>
      <c r="D26" s="196">
        <v>75</v>
      </c>
      <c r="E26" s="23"/>
      <c r="F26" s="23"/>
    </row>
    <row r="27" spans="1:6" x14ac:dyDescent="0.3">
      <c r="A27" s="92" t="s">
        <v>240</v>
      </c>
      <c r="B27" t="s">
        <v>239</v>
      </c>
      <c r="C27" s="88">
        <v>138</v>
      </c>
      <c r="D27" s="88">
        <v>138</v>
      </c>
      <c r="E27" s="20" t="s">
        <v>108</v>
      </c>
      <c r="F27" s="23"/>
    </row>
    <row r="28" spans="1:6" x14ac:dyDescent="0.3">
      <c r="A28" s="92" t="s">
        <v>240</v>
      </c>
      <c r="B28" t="s">
        <v>324</v>
      </c>
      <c r="C28" s="192">
        <v>591</v>
      </c>
      <c r="D28" s="192">
        <v>591</v>
      </c>
      <c r="E28" s="20" t="s">
        <v>108</v>
      </c>
      <c r="F28" s="23"/>
    </row>
    <row r="29" spans="1:6" x14ac:dyDescent="0.3">
      <c r="A29" s="93" t="s">
        <v>243</v>
      </c>
      <c r="B29" t="s">
        <v>253</v>
      </c>
      <c r="C29" s="88">
        <v>100</v>
      </c>
      <c r="D29" s="88">
        <v>0</v>
      </c>
      <c r="E29" s="20" t="s">
        <v>108</v>
      </c>
      <c r="F29" s="23"/>
    </row>
    <row r="30" spans="1:6" x14ac:dyDescent="0.3">
      <c r="A30" s="2" t="s">
        <v>346</v>
      </c>
      <c r="B30" t="s">
        <v>254</v>
      </c>
      <c r="C30" s="4">
        <v>1250</v>
      </c>
      <c r="D30" s="5">
        <v>0</v>
      </c>
      <c r="E30" s="20" t="s">
        <v>108</v>
      </c>
      <c r="F30" s="78"/>
    </row>
    <row r="31" spans="1:6" x14ac:dyDescent="0.3">
      <c r="A31" s="2" t="s">
        <v>326</v>
      </c>
      <c r="B31" t="s">
        <v>25</v>
      </c>
      <c r="C31" s="198">
        <v>4644</v>
      </c>
      <c r="D31" s="5">
        <v>0</v>
      </c>
      <c r="E31" s="2"/>
    </row>
    <row r="32" spans="1:6" x14ac:dyDescent="0.3">
      <c r="A32" s="2" t="s">
        <v>417</v>
      </c>
      <c r="B32" t="s">
        <v>25</v>
      </c>
      <c r="C32" s="198">
        <v>4748</v>
      </c>
      <c r="D32" s="5">
        <v>0</v>
      </c>
      <c r="E32" s="5"/>
      <c r="F32" s="78"/>
    </row>
    <row r="33" spans="1:6" x14ac:dyDescent="0.3">
      <c r="A33" s="2" t="s">
        <v>6</v>
      </c>
      <c r="B33" t="s">
        <v>23</v>
      </c>
      <c r="C33" s="198">
        <v>846</v>
      </c>
      <c r="D33" s="5">
        <v>0</v>
      </c>
      <c r="E33" s="5"/>
    </row>
    <row r="34" spans="1:6" x14ac:dyDescent="0.3">
      <c r="A34" s="2" t="s">
        <v>5</v>
      </c>
      <c r="B34" t="s">
        <v>24</v>
      </c>
      <c r="C34" s="198">
        <v>693</v>
      </c>
      <c r="D34" s="5">
        <v>0</v>
      </c>
      <c r="E34" s="5"/>
    </row>
    <row r="35" spans="1:6" x14ac:dyDescent="0.3">
      <c r="A35" s="2" t="s">
        <v>9</v>
      </c>
      <c r="B35" t="s">
        <v>26</v>
      </c>
      <c r="C35" s="198">
        <v>1170</v>
      </c>
      <c r="D35" s="198">
        <v>1170</v>
      </c>
      <c r="E35" s="5"/>
    </row>
    <row r="36" spans="1:6" x14ac:dyDescent="0.3">
      <c r="A36" s="2" t="s">
        <v>21</v>
      </c>
      <c r="B36" t="s">
        <v>22</v>
      </c>
      <c r="C36" s="198">
        <v>1896</v>
      </c>
      <c r="D36" s="198">
        <v>1896</v>
      </c>
      <c r="E36" s="5"/>
    </row>
    <row r="37" spans="1:6" x14ac:dyDescent="0.3">
      <c r="A37" s="2" t="s">
        <v>7</v>
      </c>
      <c r="B37" t="s">
        <v>36</v>
      </c>
      <c r="C37" s="4">
        <v>108</v>
      </c>
      <c r="D37" s="5">
        <v>0</v>
      </c>
      <c r="E37" s="5"/>
    </row>
    <row r="38" spans="1:6" x14ac:dyDescent="0.3">
      <c r="B38" s="8" t="s">
        <v>27</v>
      </c>
      <c r="C38" s="24">
        <f>SUM(C19:C37)</f>
        <v>17137</v>
      </c>
      <c r="D38" s="24">
        <f>SUM(D19:D37)</f>
        <v>4248</v>
      </c>
      <c r="E38" s="24"/>
    </row>
    <row r="39" spans="1:6" ht="15.6" x14ac:dyDescent="0.3">
      <c r="A39" s="114" t="s">
        <v>4</v>
      </c>
      <c r="B39" s="2" t="s">
        <v>448</v>
      </c>
      <c r="D39" s="4"/>
      <c r="E39" s="4"/>
    </row>
    <row r="40" spans="1:6" x14ac:dyDescent="0.3">
      <c r="A40" s="113" t="s">
        <v>0</v>
      </c>
      <c r="B40" s="120" t="s">
        <v>359</v>
      </c>
      <c r="C40" s="120" t="s">
        <v>426</v>
      </c>
      <c r="D40" s="120" t="s">
        <v>426</v>
      </c>
      <c r="E40" s="107"/>
    </row>
    <row r="41" spans="1:6" x14ac:dyDescent="0.3">
      <c r="A41" s="2" t="s">
        <v>1</v>
      </c>
    </row>
    <row r="42" spans="1:6" x14ac:dyDescent="0.3">
      <c r="A42" s="15" t="s">
        <v>19</v>
      </c>
      <c r="B42" t="s">
        <v>15</v>
      </c>
      <c r="C42" s="192">
        <v>130</v>
      </c>
      <c r="D42" s="192">
        <v>130</v>
      </c>
      <c r="E42" s="23"/>
      <c r="F42" s="23"/>
    </row>
    <row r="43" spans="1:6" x14ac:dyDescent="0.3">
      <c r="A43" s="15" t="s">
        <v>19</v>
      </c>
      <c r="B43" t="s">
        <v>120</v>
      </c>
      <c r="C43" s="87">
        <v>500</v>
      </c>
      <c r="D43" s="88">
        <v>0</v>
      </c>
      <c r="E43" s="62"/>
      <c r="F43" s="62"/>
    </row>
    <row r="44" spans="1:6" x14ac:dyDescent="0.3">
      <c r="A44" s="15" t="s">
        <v>19</v>
      </c>
      <c r="B44" t="s">
        <v>16</v>
      </c>
      <c r="C44" s="87">
        <v>145</v>
      </c>
      <c r="D44" s="88">
        <v>145</v>
      </c>
      <c r="E44" s="23"/>
      <c r="F44" s="23"/>
    </row>
    <row r="45" spans="1:6" x14ac:dyDescent="0.3">
      <c r="A45" s="15" t="s">
        <v>19</v>
      </c>
      <c r="B45" t="s">
        <v>17</v>
      </c>
      <c r="C45" s="87">
        <v>78</v>
      </c>
      <c r="D45" s="88">
        <v>78</v>
      </c>
      <c r="E45" s="23"/>
      <c r="F45" s="23"/>
    </row>
    <row r="46" spans="1:6" x14ac:dyDescent="0.3">
      <c r="A46" s="15" t="s">
        <v>19</v>
      </c>
      <c r="B46" t="s">
        <v>18</v>
      </c>
      <c r="C46" s="88">
        <v>25</v>
      </c>
      <c r="D46" s="88">
        <v>25</v>
      </c>
      <c r="E46" s="23"/>
      <c r="F46" s="23"/>
    </row>
    <row r="47" spans="1:6" x14ac:dyDescent="0.3">
      <c r="A47" s="92" t="s">
        <v>240</v>
      </c>
      <c r="B47" t="s">
        <v>256</v>
      </c>
      <c r="C47" s="88">
        <v>75</v>
      </c>
      <c r="D47" s="88">
        <v>75</v>
      </c>
      <c r="E47" s="23"/>
      <c r="F47" s="23"/>
    </row>
    <row r="48" spans="1:6" x14ac:dyDescent="0.3">
      <c r="A48" s="92" t="s">
        <v>240</v>
      </c>
      <c r="B48" t="s">
        <v>239</v>
      </c>
      <c r="C48" s="88">
        <v>138</v>
      </c>
      <c r="D48" s="88">
        <v>138</v>
      </c>
      <c r="E48" s="20" t="s">
        <v>108</v>
      </c>
      <c r="F48" s="23"/>
    </row>
    <row r="49" spans="1:6" x14ac:dyDescent="0.3">
      <c r="A49" s="92" t="s">
        <v>240</v>
      </c>
      <c r="B49" t="s">
        <v>324</v>
      </c>
      <c r="C49" s="192">
        <v>591</v>
      </c>
      <c r="D49" s="192">
        <v>591</v>
      </c>
      <c r="E49" s="20" t="s">
        <v>108</v>
      </c>
      <c r="F49" s="23"/>
    </row>
    <row r="50" spans="1:6" x14ac:dyDescent="0.3">
      <c r="A50" s="93" t="s">
        <v>243</v>
      </c>
      <c r="B50" t="s">
        <v>253</v>
      </c>
      <c r="C50" s="88">
        <v>100</v>
      </c>
      <c r="D50" s="88">
        <v>0</v>
      </c>
      <c r="E50" s="20" t="s">
        <v>108</v>
      </c>
      <c r="F50" s="23"/>
    </row>
    <row r="51" spans="1:6" x14ac:dyDescent="0.3">
      <c r="A51" s="2" t="s">
        <v>346</v>
      </c>
      <c r="B51" t="s">
        <v>254</v>
      </c>
      <c r="C51" s="4">
        <v>1250</v>
      </c>
      <c r="D51" s="5">
        <v>0</v>
      </c>
      <c r="E51" s="20" t="s">
        <v>108</v>
      </c>
      <c r="F51" s="78"/>
    </row>
    <row r="52" spans="1:6" x14ac:dyDescent="0.3">
      <c r="A52" s="2" t="s">
        <v>326</v>
      </c>
      <c r="B52" t="s">
        <v>25</v>
      </c>
      <c r="C52" s="198">
        <v>4644</v>
      </c>
      <c r="D52" s="5">
        <v>0</v>
      </c>
      <c r="E52" s="2"/>
    </row>
    <row r="53" spans="1:6" x14ac:dyDescent="0.3">
      <c r="A53" s="2" t="s">
        <v>417</v>
      </c>
      <c r="B53" t="s">
        <v>25</v>
      </c>
      <c r="C53" s="198">
        <v>4748</v>
      </c>
      <c r="D53" s="5">
        <v>0</v>
      </c>
      <c r="E53" s="5"/>
      <c r="F53" s="78"/>
    </row>
    <row r="54" spans="1:6" x14ac:dyDescent="0.3">
      <c r="A54" s="2" t="s">
        <v>6</v>
      </c>
      <c r="B54" t="s">
        <v>23</v>
      </c>
      <c r="C54" s="198">
        <v>846</v>
      </c>
      <c r="D54" s="5">
        <v>0</v>
      </c>
      <c r="E54" s="5"/>
    </row>
    <row r="55" spans="1:6" x14ac:dyDescent="0.3">
      <c r="A55" s="2" t="s">
        <v>5</v>
      </c>
      <c r="B55" t="s">
        <v>24</v>
      </c>
      <c r="C55" s="198">
        <v>693</v>
      </c>
      <c r="D55" s="5">
        <v>0</v>
      </c>
      <c r="E55" s="5"/>
    </row>
    <row r="56" spans="1:6" x14ac:dyDescent="0.3">
      <c r="A56" s="2" t="s">
        <v>9</v>
      </c>
      <c r="B56" t="s">
        <v>26</v>
      </c>
      <c r="C56" s="198">
        <v>1170</v>
      </c>
      <c r="D56" s="198">
        <v>1170</v>
      </c>
      <c r="E56" s="5"/>
    </row>
    <row r="57" spans="1:6" x14ac:dyDescent="0.3">
      <c r="A57" s="2" t="s">
        <v>21</v>
      </c>
      <c r="B57" t="s">
        <v>22</v>
      </c>
      <c r="C57" s="198">
        <v>1896</v>
      </c>
      <c r="D57" s="198">
        <v>1896</v>
      </c>
      <c r="E57" s="5"/>
    </row>
    <row r="58" spans="1:6" x14ac:dyDescent="0.3">
      <c r="A58" s="2" t="s">
        <v>7</v>
      </c>
      <c r="B58" t="s">
        <v>36</v>
      </c>
      <c r="C58" s="4">
        <v>108</v>
      </c>
      <c r="D58" s="5">
        <v>0</v>
      </c>
      <c r="E58" s="5"/>
    </row>
    <row r="59" spans="1:6" x14ac:dyDescent="0.3">
      <c r="B59" s="8" t="s">
        <v>28</v>
      </c>
      <c r="C59" s="24">
        <f>SUM(C40:C58)</f>
        <v>17137</v>
      </c>
      <c r="D59" s="24">
        <f>SUM(D40:D58)</f>
        <v>4248</v>
      </c>
      <c r="E59" s="24"/>
    </row>
    <row r="60" spans="1:6" ht="17.399999999999999" x14ac:dyDescent="0.45">
      <c r="A60" s="27"/>
      <c r="B60" s="56" t="s">
        <v>252</v>
      </c>
      <c r="C60" s="57">
        <f>C38+C59</f>
        <v>34274</v>
      </c>
      <c r="D60" s="57">
        <f>D38+D59</f>
        <v>8496</v>
      </c>
      <c r="E60" s="57"/>
    </row>
    <row r="61" spans="1:6" x14ac:dyDescent="0.3">
      <c r="B61" s="8"/>
      <c r="C61" s="5"/>
      <c r="D61" s="5"/>
      <c r="E61" s="5"/>
    </row>
    <row r="62" spans="1:6" ht="15.6" x14ac:dyDescent="0.3">
      <c r="A62" s="114" t="s">
        <v>50</v>
      </c>
      <c r="B62" s="2" t="s">
        <v>459</v>
      </c>
      <c r="D62" s="24"/>
      <c r="E62" s="24"/>
    </row>
    <row r="63" spans="1:6" x14ac:dyDescent="0.3">
      <c r="A63" s="113" t="s">
        <v>0</v>
      </c>
      <c r="B63" s="120" t="s">
        <v>359</v>
      </c>
      <c r="C63" s="120" t="s">
        <v>426</v>
      </c>
      <c r="D63" s="120" t="s">
        <v>426</v>
      </c>
      <c r="E63" s="107"/>
    </row>
    <row r="64" spans="1:6" x14ac:dyDescent="0.3">
      <c r="A64" s="2" t="s">
        <v>1</v>
      </c>
    </row>
    <row r="65" spans="1:5" x14ac:dyDescent="0.3">
      <c r="A65" s="15" t="s">
        <v>19</v>
      </c>
      <c r="B65" t="s">
        <v>17</v>
      </c>
      <c r="C65" s="87">
        <v>39</v>
      </c>
      <c r="D65" s="88">
        <v>39</v>
      </c>
      <c r="E65" s="23"/>
    </row>
    <row r="66" spans="1:5" x14ac:dyDescent="0.3">
      <c r="A66" s="2" t="s">
        <v>346</v>
      </c>
      <c r="B66" t="s">
        <v>8</v>
      </c>
      <c r="C66" s="4">
        <v>0</v>
      </c>
      <c r="D66" s="5">
        <v>0</v>
      </c>
      <c r="E66" s="5"/>
    </row>
    <row r="67" spans="1:5" x14ac:dyDescent="0.3">
      <c r="A67" s="2" t="s">
        <v>326</v>
      </c>
      <c r="B67" t="s">
        <v>328</v>
      </c>
      <c r="C67" s="198">
        <v>3105</v>
      </c>
      <c r="D67" s="5">
        <v>0</v>
      </c>
      <c r="E67" s="2"/>
    </row>
    <row r="68" spans="1:5" x14ac:dyDescent="0.3">
      <c r="A68" s="2" t="s">
        <v>417</v>
      </c>
      <c r="B68" t="s">
        <v>327</v>
      </c>
      <c r="C68" s="198">
        <v>3165</v>
      </c>
      <c r="D68" s="5">
        <v>0</v>
      </c>
      <c r="E68" s="5"/>
    </row>
    <row r="69" spans="1:5" x14ac:dyDescent="0.3">
      <c r="A69" s="2" t="s">
        <v>6</v>
      </c>
      <c r="B69" t="s">
        <v>12</v>
      </c>
      <c r="C69" s="198">
        <v>564</v>
      </c>
      <c r="D69" s="5">
        <v>0</v>
      </c>
      <c r="E69" s="5"/>
    </row>
    <row r="70" spans="1:5" x14ac:dyDescent="0.3">
      <c r="A70" s="2" t="s">
        <v>5</v>
      </c>
      <c r="B70" t="s">
        <v>13</v>
      </c>
      <c r="C70" s="198">
        <v>462</v>
      </c>
      <c r="D70" s="5">
        <v>0</v>
      </c>
      <c r="E70" s="5"/>
    </row>
    <row r="71" spans="1:5" x14ac:dyDescent="0.3">
      <c r="A71" s="2" t="s">
        <v>9</v>
      </c>
      <c r="B71" t="s">
        <v>14</v>
      </c>
      <c r="C71" s="198">
        <v>780</v>
      </c>
      <c r="D71" s="198">
        <v>780</v>
      </c>
      <c r="E71" s="5"/>
    </row>
    <row r="72" spans="1:5" x14ac:dyDescent="0.3">
      <c r="A72" s="2" t="s">
        <v>21</v>
      </c>
      <c r="B72" s="28" t="s">
        <v>121</v>
      </c>
      <c r="C72" s="4">
        <v>0</v>
      </c>
      <c r="D72" s="5">
        <v>0</v>
      </c>
      <c r="E72" s="5"/>
    </row>
    <row r="73" spans="1:5" x14ac:dyDescent="0.3">
      <c r="A73" s="2" t="s">
        <v>7</v>
      </c>
      <c r="B73" s="28" t="s">
        <v>121</v>
      </c>
      <c r="C73" s="4">
        <v>0</v>
      </c>
      <c r="D73" s="5">
        <v>0</v>
      </c>
      <c r="E73" s="5"/>
    </row>
    <row r="74" spans="1:5" x14ac:dyDescent="0.3">
      <c r="B74" s="8" t="s">
        <v>20</v>
      </c>
      <c r="C74" s="24">
        <f>SUM(C63:C73)</f>
        <v>8115</v>
      </c>
      <c r="D74" s="24">
        <f>SUM(D63:D73)</f>
        <v>819</v>
      </c>
      <c r="E74" s="24"/>
    </row>
    <row r="75" spans="1:5" x14ac:dyDescent="0.3">
      <c r="B75" s="8"/>
      <c r="C75" s="24"/>
      <c r="D75" s="24"/>
      <c r="E75" s="24"/>
    </row>
    <row r="76" spans="1:5" ht="15.6" x14ac:dyDescent="0.3">
      <c r="A76" s="27"/>
      <c r="B76" s="58" t="s">
        <v>251</v>
      </c>
      <c r="C76" s="59">
        <f>C38+C59+C74</f>
        <v>42389</v>
      </c>
      <c r="D76" s="59">
        <f>D38+D59+D74</f>
        <v>9315</v>
      </c>
      <c r="E76" s="59"/>
    </row>
    <row r="78" spans="1:5" ht="15.6" x14ac:dyDescent="0.3">
      <c r="A78" s="9" t="s">
        <v>38</v>
      </c>
      <c r="C78" s="203" t="s">
        <v>348</v>
      </c>
      <c r="D78" s="203"/>
      <c r="E78" s="44"/>
    </row>
    <row r="79" spans="1:5" ht="15.6" x14ac:dyDescent="0.3">
      <c r="A79" s="121" t="s">
        <v>238</v>
      </c>
      <c r="B79" s="55"/>
      <c r="C79" s="119" t="s">
        <v>352</v>
      </c>
      <c r="D79" s="119" t="s">
        <v>10</v>
      </c>
      <c r="E79" s="91"/>
    </row>
    <row r="80" spans="1:5" x14ac:dyDescent="0.3">
      <c r="A80" s="17" t="s">
        <v>245</v>
      </c>
      <c r="B80" s="18"/>
    </row>
    <row r="81" spans="1:7" ht="15.6" x14ac:dyDescent="0.3">
      <c r="A81" s="114" t="s">
        <v>47</v>
      </c>
      <c r="B81" s="2" t="s">
        <v>456</v>
      </c>
    </row>
    <row r="82" spans="1:7" x14ac:dyDescent="0.3">
      <c r="A82" s="113" t="s">
        <v>0</v>
      </c>
      <c r="B82" s="120" t="s">
        <v>359</v>
      </c>
      <c r="C82" s="193" t="s">
        <v>426</v>
      </c>
      <c r="D82" s="193" t="s">
        <v>426</v>
      </c>
      <c r="E82" s="107"/>
    </row>
    <row r="83" spans="1:7" x14ac:dyDescent="0.3">
      <c r="A83" s="2" t="s">
        <v>1</v>
      </c>
    </row>
    <row r="84" spans="1:7" x14ac:dyDescent="0.3">
      <c r="A84" s="15" t="s">
        <v>19</v>
      </c>
      <c r="B84" t="s">
        <v>15</v>
      </c>
      <c r="C84" s="192">
        <v>130</v>
      </c>
      <c r="D84" s="192">
        <v>130</v>
      </c>
      <c r="E84" s="23"/>
      <c r="F84" s="23"/>
    </row>
    <row r="85" spans="1:7" x14ac:dyDescent="0.3">
      <c r="A85" s="15" t="s">
        <v>19</v>
      </c>
      <c r="B85" t="s">
        <v>120</v>
      </c>
      <c r="C85" s="87">
        <v>500</v>
      </c>
      <c r="D85" s="88">
        <v>0</v>
      </c>
      <c r="E85" s="62"/>
      <c r="F85" s="62"/>
    </row>
    <row r="86" spans="1:7" x14ac:dyDescent="0.3">
      <c r="A86" s="15" t="s">
        <v>19</v>
      </c>
      <c r="B86" t="s">
        <v>16</v>
      </c>
      <c r="C86" s="87">
        <v>145</v>
      </c>
      <c r="D86" s="88">
        <v>145</v>
      </c>
      <c r="E86" s="23"/>
      <c r="F86" s="23"/>
    </row>
    <row r="87" spans="1:7" x14ac:dyDescent="0.3">
      <c r="A87" s="15" t="s">
        <v>19</v>
      </c>
      <c r="B87" t="s">
        <v>17</v>
      </c>
      <c r="C87" s="87">
        <v>78</v>
      </c>
      <c r="D87" s="88">
        <v>78</v>
      </c>
      <c r="E87" s="23"/>
      <c r="F87" s="23"/>
    </row>
    <row r="88" spans="1:7" x14ac:dyDescent="0.3">
      <c r="A88" s="15" t="s">
        <v>19</v>
      </c>
      <c r="B88" t="s">
        <v>18</v>
      </c>
      <c r="C88" s="88">
        <v>25</v>
      </c>
      <c r="D88" s="88">
        <v>25</v>
      </c>
      <c r="E88" s="23"/>
      <c r="F88" s="23"/>
    </row>
    <row r="89" spans="1:7" x14ac:dyDescent="0.3">
      <c r="A89" s="92" t="s">
        <v>240</v>
      </c>
      <c r="B89" t="s">
        <v>256</v>
      </c>
      <c r="C89" s="88">
        <v>75</v>
      </c>
      <c r="D89" s="88">
        <v>75</v>
      </c>
      <c r="E89" s="23"/>
      <c r="F89" s="23"/>
    </row>
    <row r="90" spans="1:7" x14ac:dyDescent="0.3">
      <c r="A90" s="92" t="s">
        <v>240</v>
      </c>
      <c r="B90" t="s">
        <v>239</v>
      </c>
      <c r="C90" s="88">
        <v>138</v>
      </c>
      <c r="D90" s="88">
        <v>138</v>
      </c>
      <c r="E90" s="20" t="s">
        <v>108</v>
      </c>
      <c r="F90" s="23"/>
    </row>
    <row r="91" spans="1:7" x14ac:dyDescent="0.3">
      <c r="A91" s="92" t="s">
        <v>240</v>
      </c>
      <c r="B91" t="s">
        <v>324</v>
      </c>
      <c r="C91" s="192">
        <v>591</v>
      </c>
      <c r="D91" s="192">
        <v>591</v>
      </c>
      <c r="E91" s="20" t="s">
        <v>108</v>
      </c>
      <c r="F91" s="23"/>
    </row>
    <row r="92" spans="1:7" x14ac:dyDescent="0.3">
      <c r="A92" s="92" t="s">
        <v>240</v>
      </c>
      <c r="B92" t="s">
        <v>323</v>
      </c>
      <c r="C92" s="88">
        <v>125</v>
      </c>
      <c r="D92" s="88">
        <v>125</v>
      </c>
      <c r="E92" s="23"/>
      <c r="F92" s="23"/>
      <c r="G92" s="23"/>
    </row>
    <row r="93" spans="1:7" x14ac:dyDescent="0.3">
      <c r="A93" s="2" t="s">
        <v>346</v>
      </c>
      <c r="B93" t="s">
        <v>29</v>
      </c>
      <c r="C93" s="4">
        <v>0</v>
      </c>
      <c r="D93" s="5">
        <v>0</v>
      </c>
      <c r="E93" s="5"/>
      <c r="F93" s="78"/>
    </row>
    <row r="94" spans="1:7" x14ac:dyDescent="0.3">
      <c r="A94" s="2" t="s">
        <v>326</v>
      </c>
      <c r="B94" t="s">
        <v>25</v>
      </c>
      <c r="C94" s="198">
        <v>4644</v>
      </c>
      <c r="D94" s="5">
        <v>0</v>
      </c>
      <c r="E94" s="2"/>
    </row>
    <row r="95" spans="1:7" x14ac:dyDescent="0.3">
      <c r="A95" s="2" t="s">
        <v>417</v>
      </c>
      <c r="B95" t="s">
        <v>25</v>
      </c>
      <c r="C95" s="198">
        <v>4748</v>
      </c>
      <c r="D95" s="5">
        <v>0</v>
      </c>
      <c r="E95" s="5"/>
      <c r="F95" s="78"/>
    </row>
    <row r="96" spans="1:7" x14ac:dyDescent="0.3">
      <c r="A96" s="2" t="s">
        <v>6</v>
      </c>
      <c r="B96" t="s">
        <v>23</v>
      </c>
      <c r="C96" s="198">
        <v>846</v>
      </c>
      <c r="D96" s="5">
        <v>0</v>
      </c>
      <c r="E96" s="5"/>
    </row>
    <row r="97" spans="1:6" x14ac:dyDescent="0.3">
      <c r="A97" s="2" t="s">
        <v>5</v>
      </c>
      <c r="B97" t="s">
        <v>24</v>
      </c>
      <c r="C97" s="198">
        <v>693</v>
      </c>
      <c r="D97" s="5">
        <v>0</v>
      </c>
      <c r="E97" s="5"/>
    </row>
    <row r="98" spans="1:6" x14ac:dyDescent="0.3">
      <c r="A98" s="2" t="s">
        <v>9</v>
      </c>
      <c r="B98" t="s">
        <v>26</v>
      </c>
      <c r="C98" s="198">
        <v>1170</v>
      </c>
      <c r="D98" s="198">
        <v>1170</v>
      </c>
      <c r="E98" s="5"/>
    </row>
    <row r="99" spans="1:6" x14ac:dyDescent="0.3">
      <c r="A99" s="2" t="s">
        <v>21</v>
      </c>
      <c r="B99" t="s">
        <v>22</v>
      </c>
      <c r="C99" s="198">
        <v>1896</v>
      </c>
      <c r="D99" s="198">
        <v>1896</v>
      </c>
      <c r="E99" s="5"/>
    </row>
    <row r="100" spans="1:6" x14ac:dyDescent="0.3">
      <c r="A100" s="2" t="s">
        <v>7</v>
      </c>
      <c r="B100" t="s">
        <v>36</v>
      </c>
      <c r="C100" s="4">
        <v>108</v>
      </c>
      <c r="D100" s="5">
        <v>0</v>
      </c>
      <c r="E100" s="5"/>
    </row>
    <row r="101" spans="1:6" x14ac:dyDescent="0.3">
      <c r="B101" s="8" t="s">
        <v>27</v>
      </c>
      <c r="C101" s="24">
        <f>SUM(C82:C100)</f>
        <v>15912</v>
      </c>
      <c r="D101" s="24">
        <f>SUM(D82:D100)</f>
        <v>4373</v>
      </c>
      <c r="E101" s="24"/>
    </row>
    <row r="102" spans="1:6" ht="15.6" x14ac:dyDescent="0.3">
      <c r="A102" s="114" t="s">
        <v>4</v>
      </c>
      <c r="B102" s="2" t="s">
        <v>458</v>
      </c>
      <c r="D102" s="4"/>
      <c r="E102" s="5"/>
    </row>
    <row r="103" spans="1:6" x14ac:dyDescent="0.3">
      <c r="A103" s="113" t="s">
        <v>0</v>
      </c>
      <c r="B103" s="120" t="s">
        <v>359</v>
      </c>
      <c r="C103" s="193" t="s">
        <v>426</v>
      </c>
      <c r="D103" s="193" t="s">
        <v>426</v>
      </c>
      <c r="E103" s="107"/>
    </row>
    <row r="104" spans="1:6" x14ac:dyDescent="0.3">
      <c r="A104" s="2" t="s">
        <v>1</v>
      </c>
    </row>
    <row r="105" spans="1:6" x14ac:dyDescent="0.3">
      <c r="A105" s="15" t="s">
        <v>19</v>
      </c>
      <c r="B105" t="s">
        <v>15</v>
      </c>
      <c r="C105" s="192">
        <v>130</v>
      </c>
      <c r="D105" s="192">
        <v>130</v>
      </c>
      <c r="E105" s="23"/>
      <c r="F105" s="23"/>
    </row>
    <row r="106" spans="1:6" x14ac:dyDescent="0.3">
      <c r="A106" s="15" t="s">
        <v>19</v>
      </c>
      <c r="B106" t="s">
        <v>120</v>
      </c>
      <c r="C106" s="87">
        <v>500</v>
      </c>
      <c r="D106" s="88">
        <v>0</v>
      </c>
      <c r="E106" s="62"/>
      <c r="F106" s="62"/>
    </row>
    <row r="107" spans="1:6" x14ac:dyDescent="0.3">
      <c r="A107" s="15" t="s">
        <v>19</v>
      </c>
      <c r="B107" t="s">
        <v>16</v>
      </c>
      <c r="C107" s="87">
        <v>145</v>
      </c>
      <c r="D107" s="88">
        <v>145</v>
      </c>
      <c r="E107" s="23"/>
      <c r="F107" s="23"/>
    </row>
    <row r="108" spans="1:6" x14ac:dyDescent="0.3">
      <c r="A108" s="15" t="s">
        <v>19</v>
      </c>
      <c r="B108" t="s">
        <v>17</v>
      </c>
      <c r="C108" s="87">
        <v>78</v>
      </c>
      <c r="D108" s="88">
        <v>78</v>
      </c>
      <c r="E108" s="23"/>
      <c r="F108" s="23"/>
    </row>
    <row r="109" spans="1:6" x14ac:dyDescent="0.3">
      <c r="A109" s="15" t="s">
        <v>19</v>
      </c>
      <c r="B109" t="s">
        <v>18</v>
      </c>
      <c r="C109" s="88">
        <v>25</v>
      </c>
      <c r="D109" s="88">
        <v>25</v>
      </c>
      <c r="E109" s="23"/>
      <c r="F109" s="23"/>
    </row>
    <row r="110" spans="1:6" x14ac:dyDescent="0.3">
      <c r="A110" s="92" t="s">
        <v>240</v>
      </c>
      <c r="B110" t="s">
        <v>256</v>
      </c>
      <c r="C110" s="88">
        <v>75</v>
      </c>
      <c r="D110" s="88">
        <v>75</v>
      </c>
      <c r="E110" s="23"/>
      <c r="F110" s="23"/>
    </row>
    <row r="111" spans="1:6" x14ac:dyDescent="0.3">
      <c r="A111" s="92" t="s">
        <v>240</v>
      </c>
      <c r="B111" t="s">
        <v>239</v>
      </c>
      <c r="C111" s="88">
        <v>138</v>
      </c>
      <c r="D111" s="88">
        <v>138</v>
      </c>
      <c r="E111" s="20" t="s">
        <v>108</v>
      </c>
      <c r="F111" s="23"/>
    </row>
    <row r="112" spans="1:6" x14ac:dyDescent="0.3">
      <c r="A112" s="92" t="s">
        <v>240</v>
      </c>
      <c r="B112" t="s">
        <v>324</v>
      </c>
      <c r="C112" s="192">
        <v>591</v>
      </c>
      <c r="D112" s="192">
        <v>591</v>
      </c>
      <c r="E112" s="20" t="s">
        <v>108</v>
      </c>
      <c r="F112" s="23"/>
    </row>
    <row r="113" spans="1:7" x14ac:dyDescent="0.3">
      <c r="A113" s="92" t="s">
        <v>240</v>
      </c>
      <c r="B113" t="s">
        <v>323</v>
      </c>
      <c r="C113" s="88">
        <v>125</v>
      </c>
      <c r="D113" s="88">
        <v>125</v>
      </c>
      <c r="E113" s="23"/>
      <c r="F113" s="23"/>
      <c r="G113" s="23"/>
    </row>
    <row r="114" spans="1:7" x14ac:dyDescent="0.3">
      <c r="A114" s="2" t="s">
        <v>346</v>
      </c>
      <c r="B114" t="s">
        <v>29</v>
      </c>
      <c r="C114" s="4">
        <v>0</v>
      </c>
      <c r="D114" s="5">
        <v>0</v>
      </c>
      <c r="E114" s="5"/>
      <c r="F114" s="78"/>
    </row>
    <row r="115" spans="1:7" x14ac:dyDescent="0.3">
      <c r="A115" s="2" t="s">
        <v>326</v>
      </c>
      <c r="B115" t="s">
        <v>25</v>
      </c>
      <c r="C115" s="198">
        <v>4644</v>
      </c>
      <c r="D115" s="5">
        <v>0</v>
      </c>
      <c r="E115" s="2"/>
    </row>
    <row r="116" spans="1:7" x14ac:dyDescent="0.3">
      <c r="A116" s="2" t="s">
        <v>417</v>
      </c>
      <c r="B116" t="s">
        <v>25</v>
      </c>
      <c r="C116" s="198">
        <v>4748</v>
      </c>
      <c r="D116" s="5">
        <v>0</v>
      </c>
      <c r="E116" s="5"/>
      <c r="F116" s="78"/>
    </row>
    <row r="117" spans="1:7" x14ac:dyDescent="0.3">
      <c r="A117" s="2" t="s">
        <v>6</v>
      </c>
      <c r="B117" t="s">
        <v>23</v>
      </c>
      <c r="C117" s="198">
        <v>846</v>
      </c>
      <c r="D117" s="5">
        <v>0</v>
      </c>
      <c r="E117" s="5"/>
    </row>
    <row r="118" spans="1:7" x14ac:dyDescent="0.3">
      <c r="A118" s="2" t="s">
        <v>5</v>
      </c>
      <c r="B118" t="s">
        <v>24</v>
      </c>
      <c r="C118" s="198">
        <v>693</v>
      </c>
      <c r="D118" s="5">
        <v>0</v>
      </c>
      <c r="E118" s="5"/>
    </row>
    <row r="119" spans="1:7" x14ac:dyDescent="0.3">
      <c r="A119" s="2" t="s">
        <v>9</v>
      </c>
      <c r="B119" t="s">
        <v>26</v>
      </c>
      <c r="C119" s="198">
        <v>1170</v>
      </c>
      <c r="D119" s="198">
        <v>1170</v>
      </c>
      <c r="E119" s="5"/>
    </row>
    <row r="120" spans="1:7" x14ac:dyDescent="0.3">
      <c r="A120" s="2" t="s">
        <v>21</v>
      </c>
      <c r="B120" t="s">
        <v>22</v>
      </c>
      <c r="C120" s="198">
        <v>1896</v>
      </c>
      <c r="D120" s="198">
        <v>1896</v>
      </c>
      <c r="E120" s="5"/>
    </row>
    <row r="121" spans="1:7" x14ac:dyDescent="0.3">
      <c r="A121" s="2" t="s">
        <v>7</v>
      </c>
      <c r="B121" t="s">
        <v>36</v>
      </c>
      <c r="C121" s="4">
        <v>108</v>
      </c>
      <c r="D121" s="5">
        <v>0</v>
      </c>
      <c r="E121" s="5"/>
    </row>
    <row r="122" spans="1:7" x14ac:dyDescent="0.3">
      <c r="B122" s="8" t="s">
        <v>28</v>
      </c>
      <c r="C122" s="24">
        <f>SUM(C103:C121)</f>
        <v>15912</v>
      </c>
      <c r="D122" s="24">
        <f>SUM(D103:D121)</f>
        <v>4373</v>
      </c>
      <c r="E122" s="24"/>
    </row>
    <row r="123" spans="1:7" ht="17.399999999999999" x14ac:dyDescent="0.45">
      <c r="A123" s="27"/>
      <c r="B123" s="56" t="s">
        <v>249</v>
      </c>
      <c r="C123" s="57">
        <f>C101+C122</f>
        <v>31824</v>
      </c>
      <c r="D123" s="57">
        <f>D101+D122</f>
        <v>8746</v>
      </c>
      <c r="E123" s="57"/>
    </row>
    <row r="124" spans="1:7" x14ac:dyDescent="0.3">
      <c r="B124" s="8"/>
      <c r="C124" s="5"/>
      <c r="D124" s="5"/>
      <c r="E124" s="5"/>
    </row>
    <row r="125" spans="1:7" ht="15.6" x14ac:dyDescent="0.3">
      <c r="A125" s="114" t="s">
        <v>50</v>
      </c>
      <c r="B125" s="2" t="s">
        <v>460</v>
      </c>
      <c r="D125" s="24"/>
      <c r="E125" s="24"/>
    </row>
    <row r="126" spans="1:7" x14ac:dyDescent="0.3">
      <c r="A126" s="113" t="s">
        <v>0</v>
      </c>
      <c r="B126" s="120" t="s">
        <v>359</v>
      </c>
      <c r="C126" s="193" t="s">
        <v>426</v>
      </c>
      <c r="D126" s="193" t="s">
        <v>426</v>
      </c>
      <c r="E126" s="107"/>
    </row>
    <row r="127" spans="1:7" x14ac:dyDescent="0.3">
      <c r="A127" s="2" t="s">
        <v>1</v>
      </c>
    </row>
    <row r="128" spans="1:7" x14ac:dyDescent="0.3">
      <c r="A128" s="15" t="s">
        <v>19</v>
      </c>
      <c r="B128" t="s">
        <v>17</v>
      </c>
      <c r="C128" s="87">
        <v>39</v>
      </c>
      <c r="D128" s="88">
        <v>39</v>
      </c>
      <c r="E128" s="23"/>
    </row>
    <row r="129" spans="1:5" x14ac:dyDescent="0.3">
      <c r="A129" s="2" t="s">
        <v>346</v>
      </c>
      <c r="B129" t="s">
        <v>8</v>
      </c>
      <c r="C129" s="4">
        <v>0</v>
      </c>
      <c r="D129" s="5">
        <v>0</v>
      </c>
      <c r="E129" s="5"/>
    </row>
    <row r="130" spans="1:5" x14ac:dyDescent="0.3">
      <c r="A130" s="2" t="s">
        <v>326</v>
      </c>
      <c r="B130" t="s">
        <v>328</v>
      </c>
      <c r="C130" s="198">
        <v>3105</v>
      </c>
      <c r="D130" s="5">
        <v>0</v>
      </c>
      <c r="E130" s="2"/>
    </row>
    <row r="131" spans="1:5" x14ac:dyDescent="0.3">
      <c r="A131" s="2" t="s">
        <v>417</v>
      </c>
      <c r="B131" t="s">
        <v>327</v>
      </c>
      <c r="C131" s="198">
        <v>3165</v>
      </c>
      <c r="D131" s="5">
        <v>0</v>
      </c>
      <c r="E131" s="5"/>
    </row>
    <row r="132" spans="1:5" x14ac:dyDescent="0.3">
      <c r="A132" s="2" t="s">
        <v>6</v>
      </c>
      <c r="B132" t="s">
        <v>12</v>
      </c>
      <c r="C132" s="198">
        <v>564</v>
      </c>
      <c r="D132" s="5">
        <v>0</v>
      </c>
      <c r="E132" s="5"/>
    </row>
    <row r="133" spans="1:5" x14ac:dyDescent="0.3">
      <c r="A133" s="2" t="s">
        <v>5</v>
      </c>
      <c r="B133" t="s">
        <v>13</v>
      </c>
      <c r="C133" s="198">
        <v>462</v>
      </c>
      <c r="D133" s="5">
        <v>0</v>
      </c>
      <c r="E133" s="5"/>
    </row>
    <row r="134" spans="1:5" x14ac:dyDescent="0.3">
      <c r="A134" s="2" t="s">
        <v>9</v>
      </c>
      <c r="B134" t="s">
        <v>14</v>
      </c>
      <c r="C134" s="198">
        <v>780</v>
      </c>
      <c r="D134" s="198">
        <v>780</v>
      </c>
      <c r="E134" s="5"/>
    </row>
    <row r="135" spans="1:5" x14ac:dyDescent="0.3">
      <c r="A135" s="2" t="s">
        <v>21</v>
      </c>
      <c r="B135" s="28" t="s">
        <v>121</v>
      </c>
      <c r="C135" s="4">
        <v>0</v>
      </c>
      <c r="D135" s="5">
        <v>0</v>
      </c>
      <c r="E135" s="5"/>
    </row>
    <row r="136" spans="1:5" x14ac:dyDescent="0.3">
      <c r="A136" s="2" t="s">
        <v>7</v>
      </c>
      <c r="B136" s="28" t="s">
        <v>121</v>
      </c>
      <c r="C136" s="4">
        <v>0</v>
      </c>
      <c r="D136" s="5">
        <v>0</v>
      </c>
      <c r="E136" s="5"/>
    </row>
    <row r="137" spans="1:5" x14ac:dyDescent="0.3">
      <c r="B137" s="8" t="s">
        <v>20</v>
      </c>
      <c r="C137" s="24">
        <f>SUM(C126:C136)</f>
        <v>8115</v>
      </c>
      <c r="D137" s="24">
        <f>SUM(D126:D136)</f>
        <v>819</v>
      </c>
      <c r="E137" s="24"/>
    </row>
    <row r="138" spans="1:5" x14ac:dyDescent="0.3">
      <c r="B138" s="8"/>
      <c r="C138" s="24"/>
      <c r="D138" s="24"/>
      <c r="E138" s="24"/>
    </row>
    <row r="139" spans="1:5" ht="15.6" x14ac:dyDescent="0.3">
      <c r="A139" s="27"/>
      <c r="B139" s="58" t="s">
        <v>248</v>
      </c>
      <c r="C139" s="59">
        <f>C101+C122+C137</f>
        <v>39939</v>
      </c>
      <c r="D139" s="59">
        <f>D101+D122+D137</f>
        <v>9565</v>
      </c>
      <c r="E139" s="59"/>
    </row>
    <row r="141" spans="1:5" ht="15.6" x14ac:dyDescent="0.3">
      <c r="A141" s="9" t="s">
        <v>38</v>
      </c>
      <c r="C141" s="203" t="s">
        <v>348</v>
      </c>
      <c r="D141" s="203"/>
      <c r="E141" s="44"/>
    </row>
    <row r="142" spans="1:5" ht="15.6" x14ac:dyDescent="0.3">
      <c r="A142" s="121" t="s">
        <v>238</v>
      </c>
      <c r="B142" s="55"/>
      <c r="C142" s="119" t="s">
        <v>352</v>
      </c>
      <c r="D142" s="119" t="s">
        <v>10</v>
      </c>
      <c r="E142" s="91"/>
    </row>
    <row r="143" spans="1:5" x14ac:dyDescent="0.3">
      <c r="A143" s="17" t="s">
        <v>246</v>
      </c>
      <c r="B143" s="18"/>
    </row>
    <row r="144" spans="1:5" ht="15.6" x14ac:dyDescent="0.3">
      <c r="A144" s="114" t="s">
        <v>3</v>
      </c>
      <c r="B144" s="2" t="s">
        <v>457</v>
      </c>
    </row>
    <row r="145" spans="1:7" x14ac:dyDescent="0.3">
      <c r="A145" s="113" t="s">
        <v>0</v>
      </c>
      <c r="B145" s="120" t="s">
        <v>359</v>
      </c>
      <c r="C145" s="193" t="s">
        <v>426</v>
      </c>
      <c r="D145" s="193" t="s">
        <v>426</v>
      </c>
      <c r="E145" s="107"/>
    </row>
    <row r="146" spans="1:7" x14ac:dyDescent="0.3">
      <c r="A146" s="2" t="s">
        <v>1</v>
      </c>
    </row>
    <row r="147" spans="1:7" x14ac:dyDescent="0.3">
      <c r="A147" s="15" t="s">
        <v>19</v>
      </c>
      <c r="B147" t="s">
        <v>15</v>
      </c>
      <c r="C147" s="192">
        <v>130</v>
      </c>
      <c r="D147" s="192">
        <v>130</v>
      </c>
      <c r="E147" s="23"/>
      <c r="F147" s="23"/>
    </row>
    <row r="148" spans="1:7" x14ac:dyDescent="0.3">
      <c r="A148" s="15" t="s">
        <v>19</v>
      </c>
      <c r="B148" t="s">
        <v>120</v>
      </c>
      <c r="C148" s="87">
        <v>500</v>
      </c>
      <c r="D148" s="88">
        <v>0</v>
      </c>
      <c r="E148" s="62"/>
      <c r="F148" s="62"/>
    </row>
    <row r="149" spans="1:7" x14ac:dyDescent="0.3">
      <c r="A149" s="15" t="s">
        <v>19</v>
      </c>
      <c r="B149" t="s">
        <v>16</v>
      </c>
      <c r="C149" s="87">
        <v>145</v>
      </c>
      <c r="D149" s="88">
        <v>145</v>
      </c>
      <c r="E149" s="23"/>
      <c r="F149" s="23"/>
    </row>
    <row r="150" spans="1:7" x14ac:dyDescent="0.3">
      <c r="A150" s="15" t="s">
        <v>19</v>
      </c>
      <c r="B150" t="s">
        <v>17</v>
      </c>
      <c r="C150" s="87">
        <v>78</v>
      </c>
      <c r="D150" s="88">
        <v>78</v>
      </c>
      <c r="E150" s="23"/>
      <c r="F150" s="23"/>
    </row>
    <row r="151" spans="1:7" x14ac:dyDescent="0.3">
      <c r="A151" s="15" t="s">
        <v>19</v>
      </c>
      <c r="B151" t="s">
        <v>18</v>
      </c>
      <c r="C151" s="88">
        <v>25</v>
      </c>
      <c r="D151" s="88">
        <v>25</v>
      </c>
      <c r="E151" s="23"/>
      <c r="F151" s="23"/>
    </row>
    <row r="152" spans="1:7" x14ac:dyDescent="0.3">
      <c r="A152" s="92" t="s">
        <v>240</v>
      </c>
      <c r="B152" t="s">
        <v>256</v>
      </c>
      <c r="C152" s="88">
        <v>75</v>
      </c>
      <c r="D152" s="88">
        <v>75</v>
      </c>
      <c r="E152" s="23"/>
      <c r="F152" s="23"/>
    </row>
    <row r="153" spans="1:7" x14ac:dyDescent="0.3">
      <c r="A153" s="92" t="s">
        <v>240</v>
      </c>
      <c r="B153" t="s">
        <v>239</v>
      </c>
      <c r="C153" s="88">
        <v>138</v>
      </c>
      <c r="D153" s="88">
        <v>138</v>
      </c>
      <c r="E153" s="20" t="s">
        <v>108</v>
      </c>
      <c r="F153" s="23"/>
    </row>
    <row r="154" spans="1:7" x14ac:dyDescent="0.3">
      <c r="A154" s="92" t="s">
        <v>240</v>
      </c>
      <c r="B154" t="s">
        <v>324</v>
      </c>
      <c r="C154" s="192">
        <v>591</v>
      </c>
      <c r="D154" s="192">
        <v>591</v>
      </c>
      <c r="E154" s="20" t="s">
        <v>108</v>
      </c>
      <c r="F154" s="23"/>
    </row>
    <row r="155" spans="1:7" x14ac:dyDescent="0.3">
      <c r="A155" s="92" t="s">
        <v>240</v>
      </c>
      <c r="B155" t="s">
        <v>323</v>
      </c>
      <c r="C155" s="88">
        <v>125</v>
      </c>
      <c r="D155" s="88">
        <v>125</v>
      </c>
      <c r="E155" s="23"/>
      <c r="F155" s="23"/>
      <c r="G155" s="23"/>
    </row>
    <row r="156" spans="1:7" x14ac:dyDescent="0.3">
      <c r="A156" s="2" t="s">
        <v>346</v>
      </c>
      <c r="B156" t="s">
        <v>29</v>
      </c>
      <c r="C156" s="4">
        <v>0</v>
      </c>
      <c r="D156" s="5">
        <v>0</v>
      </c>
      <c r="E156" s="5"/>
      <c r="F156" s="78"/>
    </row>
    <row r="157" spans="1:7" x14ac:dyDescent="0.3">
      <c r="A157" s="2" t="s">
        <v>326</v>
      </c>
      <c r="B157" t="s">
        <v>25</v>
      </c>
      <c r="C157" s="198">
        <v>4644</v>
      </c>
      <c r="D157" s="5">
        <v>0</v>
      </c>
      <c r="E157" s="2"/>
    </row>
    <row r="158" spans="1:7" x14ac:dyDescent="0.3">
      <c r="A158" s="2" t="s">
        <v>417</v>
      </c>
      <c r="B158" t="s">
        <v>25</v>
      </c>
      <c r="C158" s="198">
        <v>4748</v>
      </c>
      <c r="D158" s="5">
        <v>0</v>
      </c>
      <c r="E158" s="5"/>
      <c r="F158" s="78"/>
    </row>
    <row r="159" spans="1:7" x14ac:dyDescent="0.3">
      <c r="A159" s="2" t="s">
        <v>6</v>
      </c>
      <c r="B159" t="s">
        <v>23</v>
      </c>
      <c r="C159" s="198">
        <v>846</v>
      </c>
      <c r="D159" s="5">
        <v>0</v>
      </c>
      <c r="E159" s="5"/>
    </row>
    <row r="160" spans="1:7" x14ac:dyDescent="0.3">
      <c r="A160" s="2" t="s">
        <v>5</v>
      </c>
      <c r="B160" t="s">
        <v>24</v>
      </c>
      <c r="C160" s="198">
        <v>693</v>
      </c>
      <c r="D160" s="5">
        <v>0</v>
      </c>
      <c r="E160" s="5"/>
    </row>
    <row r="161" spans="1:7" x14ac:dyDescent="0.3">
      <c r="A161" s="2" t="s">
        <v>9</v>
      </c>
      <c r="B161" t="s">
        <v>26</v>
      </c>
      <c r="C161" s="198">
        <v>1170</v>
      </c>
      <c r="D161" s="198">
        <v>1170</v>
      </c>
      <c r="E161" s="5"/>
    </row>
    <row r="162" spans="1:7" x14ac:dyDescent="0.3">
      <c r="A162" s="2" t="s">
        <v>21</v>
      </c>
      <c r="B162" t="s">
        <v>22</v>
      </c>
      <c r="C162" s="198">
        <v>1896</v>
      </c>
      <c r="D162" s="198">
        <v>1896</v>
      </c>
      <c r="E162" s="5"/>
    </row>
    <row r="163" spans="1:7" x14ac:dyDescent="0.3">
      <c r="A163" s="2" t="s">
        <v>7</v>
      </c>
      <c r="B163" t="s">
        <v>36</v>
      </c>
      <c r="C163" s="4">
        <v>108</v>
      </c>
      <c r="D163" s="5">
        <v>0</v>
      </c>
      <c r="E163" s="5"/>
    </row>
    <row r="164" spans="1:7" x14ac:dyDescent="0.3">
      <c r="B164" s="8" t="s">
        <v>27</v>
      </c>
      <c r="C164" s="24">
        <f>SUM(C145:C163)</f>
        <v>15912</v>
      </c>
      <c r="D164" s="24">
        <f>SUM(D145:D163)</f>
        <v>4373</v>
      </c>
      <c r="E164" s="24"/>
    </row>
    <row r="165" spans="1:7" ht="15.6" x14ac:dyDescent="0.3">
      <c r="A165" s="114" t="s">
        <v>4</v>
      </c>
      <c r="B165" s="2" t="s">
        <v>458</v>
      </c>
      <c r="D165" s="4"/>
      <c r="E165" s="4"/>
    </row>
    <row r="166" spans="1:7" x14ac:dyDescent="0.3">
      <c r="A166" s="113" t="s">
        <v>0</v>
      </c>
      <c r="B166" s="120" t="s">
        <v>359</v>
      </c>
      <c r="C166" s="193" t="s">
        <v>426</v>
      </c>
      <c r="D166" s="193" t="s">
        <v>426</v>
      </c>
      <c r="E166" s="107"/>
    </row>
    <row r="167" spans="1:7" x14ac:dyDescent="0.3">
      <c r="A167" s="2" t="s">
        <v>1</v>
      </c>
    </row>
    <row r="168" spans="1:7" x14ac:dyDescent="0.3">
      <c r="A168" s="15" t="s">
        <v>19</v>
      </c>
      <c r="B168" t="s">
        <v>15</v>
      </c>
      <c r="C168" s="192">
        <v>130</v>
      </c>
      <c r="D168" s="192">
        <v>130</v>
      </c>
      <c r="E168" s="23"/>
      <c r="F168" s="23"/>
    </row>
    <row r="169" spans="1:7" x14ac:dyDescent="0.3">
      <c r="A169" s="15" t="s">
        <v>19</v>
      </c>
      <c r="B169" t="s">
        <v>120</v>
      </c>
      <c r="C169" s="87">
        <v>500</v>
      </c>
      <c r="D169" s="88">
        <v>0</v>
      </c>
      <c r="E169" s="62"/>
      <c r="F169" s="62"/>
    </row>
    <row r="170" spans="1:7" x14ac:dyDescent="0.3">
      <c r="A170" s="15" t="s">
        <v>19</v>
      </c>
      <c r="B170" t="s">
        <v>16</v>
      </c>
      <c r="C170" s="87">
        <v>145</v>
      </c>
      <c r="D170" s="88">
        <v>145</v>
      </c>
      <c r="E170" s="23"/>
      <c r="F170" s="23"/>
    </row>
    <row r="171" spans="1:7" x14ac:dyDescent="0.3">
      <c r="A171" s="15" t="s">
        <v>19</v>
      </c>
      <c r="B171" t="s">
        <v>17</v>
      </c>
      <c r="C171" s="87">
        <v>78</v>
      </c>
      <c r="D171" s="88">
        <v>78</v>
      </c>
      <c r="E171" s="23"/>
      <c r="F171" s="23"/>
    </row>
    <row r="172" spans="1:7" x14ac:dyDescent="0.3">
      <c r="A172" s="15" t="s">
        <v>19</v>
      </c>
      <c r="B172" t="s">
        <v>18</v>
      </c>
      <c r="C172" s="88">
        <v>25</v>
      </c>
      <c r="D172" s="88">
        <v>25</v>
      </c>
      <c r="E172" s="23"/>
      <c r="F172" s="23"/>
    </row>
    <row r="173" spans="1:7" x14ac:dyDescent="0.3">
      <c r="A173" s="92" t="s">
        <v>240</v>
      </c>
      <c r="B173" t="s">
        <v>256</v>
      </c>
      <c r="C173" s="88">
        <v>75</v>
      </c>
      <c r="D173" s="88">
        <v>75</v>
      </c>
      <c r="E173" s="23"/>
      <c r="F173" s="23"/>
    </row>
    <row r="174" spans="1:7" x14ac:dyDescent="0.3">
      <c r="A174" s="92" t="s">
        <v>240</v>
      </c>
      <c r="B174" t="s">
        <v>239</v>
      </c>
      <c r="C174" s="88">
        <v>138</v>
      </c>
      <c r="D174" s="88">
        <v>138</v>
      </c>
      <c r="E174" s="20" t="s">
        <v>108</v>
      </c>
      <c r="F174" s="23"/>
    </row>
    <row r="175" spans="1:7" x14ac:dyDescent="0.3">
      <c r="A175" s="92" t="s">
        <v>240</v>
      </c>
      <c r="B175" t="s">
        <v>324</v>
      </c>
      <c r="C175" s="192">
        <v>591</v>
      </c>
      <c r="D175" s="192">
        <v>591</v>
      </c>
      <c r="E175" s="20" t="s">
        <v>108</v>
      </c>
      <c r="F175" s="23"/>
    </row>
    <row r="176" spans="1:7" x14ac:dyDescent="0.3">
      <c r="A176" s="92" t="s">
        <v>240</v>
      </c>
      <c r="B176" t="s">
        <v>323</v>
      </c>
      <c r="C176" s="88">
        <v>125</v>
      </c>
      <c r="D176" s="88">
        <v>125</v>
      </c>
      <c r="E176" s="23"/>
      <c r="F176" s="23"/>
      <c r="G176" s="23"/>
    </row>
    <row r="177" spans="1:6" x14ac:dyDescent="0.3">
      <c r="A177" s="2" t="s">
        <v>346</v>
      </c>
      <c r="B177" t="s">
        <v>29</v>
      </c>
      <c r="C177" s="4">
        <v>0</v>
      </c>
      <c r="D177" s="5">
        <v>0</v>
      </c>
      <c r="E177" s="5"/>
      <c r="F177" s="78"/>
    </row>
    <row r="178" spans="1:6" x14ac:dyDescent="0.3">
      <c r="A178" s="2" t="s">
        <v>326</v>
      </c>
      <c r="B178" t="s">
        <v>25</v>
      </c>
      <c r="C178" s="198">
        <v>4644</v>
      </c>
      <c r="D178" s="5">
        <v>0</v>
      </c>
      <c r="E178" s="2"/>
    </row>
    <row r="179" spans="1:6" x14ac:dyDescent="0.3">
      <c r="A179" s="2" t="s">
        <v>417</v>
      </c>
      <c r="B179" t="s">
        <v>25</v>
      </c>
      <c r="C179" s="198">
        <v>4748</v>
      </c>
      <c r="D179" s="5">
        <v>0</v>
      </c>
      <c r="E179" s="5"/>
      <c r="F179" s="78"/>
    </row>
    <row r="180" spans="1:6" x14ac:dyDescent="0.3">
      <c r="A180" s="2" t="s">
        <v>6</v>
      </c>
      <c r="B180" t="s">
        <v>23</v>
      </c>
      <c r="C180" s="198">
        <v>846</v>
      </c>
      <c r="D180" s="5">
        <v>0</v>
      </c>
      <c r="E180" s="5"/>
    </row>
    <row r="181" spans="1:6" x14ac:dyDescent="0.3">
      <c r="A181" s="2" t="s">
        <v>5</v>
      </c>
      <c r="B181" t="s">
        <v>24</v>
      </c>
      <c r="C181" s="198">
        <v>693</v>
      </c>
      <c r="D181" s="5">
        <v>0</v>
      </c>
      <c r="E181" s="5"/>
    </row>
    <row r="182" spans="1:6" x14ac:dyDescent="0.3">
      <c r="A182" s="2" t="s">
        <v>9</v>
      </c>
      <c r="B182" t="s">
        <v>26</v>
      </c>
      <c r="C182" s="198">
        <v>1170</v>
      </c>
      <c r="D182" s="198">
        <v>1170</v>
      </c>
      <c r="E182" s="5"/>
    </row>
    <row r="183" spans="1:6" x14ac:dyDescent="0.3">
      <c r="A183" s="2" t="s">
        <v>21</v>
      </c>
      <c r="B183" t="s">
        <v>22</v>
      </c>
      <c r="C183" s="198">
        <v>1896</v>
      </c>
      <c r="D183" s="198">
        <v>1896</v>
      </c>
      <c r="E183" s="5"/>
    </row>
    <row r="184" spans="1:6" x14ac:dyDescent="0.3">
      <c r="A184" s="2" t="s">
        <v>7</v>
      </c>
      <c r="B184" t="s">
        <v>36</v>
      </c>
      <c r="C184" s="4">
        <v>108</v>
      </c>
      <c r="D184" s="5">
        <v>0</v>
      </c>
      <c r="E184" s="5"/>
    </row>
    <row r="185" spans="1:6" x14ac:dyDescent="0.3">
      <c r="B185" s="8" t="s">
        <v>28</v>
      </c>
      <c r="C185" s="24">
        <f>SUM(C166:C184)</f>
        <v>15912</v>
      </c>
      <c r="D185" s="24">
        <f>SUM(D166:D184)</f>
        <v>4373</v>
      </c>
      <c r="E185" s="24"/>
    </row>
    <row r="186" spans="1:6" ht="17.399999999999999" x14ac:dyDescent="0.45">
      <c r="A186" s="27"/>
      <c r="B186" s="56" t="s">
        <v>250</v>
      </c>
      <c r="C186" s="57">
        <f>C164+C185</f>
        <v>31824</v>
      </c>
      <c r="D186" s="57">
        <f>D164+D185</f>
        <v>8746</v>
      </c>
      <c r="E186" s="57"/>
    </row>
    <row r="187" spans="1:6" ht="17.399999999999999" x14ac:dyDescent="0.45">
      <c r="B187" s="94"/>
      <c r="C187" s="118"/>
      <c r="D187" s="95"/>
      <c r="E187" s="95"/>
    </row>
    <row r="188" spans="1:6" ht="15.6" x14ac:dyDescent="0.3">
      <c r="A188" s="114" t="s">
        <v>50</v>
      </c>
      <c r="B188" s="2" t="s">
        <v>461</v>
      </c>
      <c r="D188" s="24"/>
      <c r="E188" s="24"/>
    </row>
    <row r="189" spans="1:6" x14ac:dyDescent="0.3">
      <c r="A189" s="113" t="s">
        <v>0</v>
      </c>
      <c r="B189" s="120" t="s">
        <v>359</v>
      </c>
      <c r="C189" s="193" t="s">
        <v>426</v>
      </c>
      <c r="D189" s="193" t="s">
        <v>426</v>
      </c>
      <c r="E189" s="107"/>
    </row>
    <row r="190" spans="1:6" x14ac:dyDescent="0.3">
      <c r="A190" s="2" t="s">
        <v>1</v>
      </c>
    </row>
    <row r="191" spans="1:6" x14ac:dyDescent="0.3">
      <c r="A191" s="15" t="s">
        <v>19</v>
      </c>
      <c r="B191" t="s">
        <v>17</v>
      </c>
      <c r="C191" s="87">
        <v>39</v>
      </c>
      <c r="D191" s="88">
        <v>39</v>
      </c>
      <c r="E191" s="23"/>
    </row>
    <row r="192" spans="1:6" x14ac:dyDescent="0.3">
      <c r="A192" s="15" t="s">
        <v>19</v>
      </c>
      <c r="B192" t="s">
        <v>30</v>
      </c>
      <c r="C192" s="87">
        <v>0</v>
      </c>
      <c r="D192" s="88">
        <v>0</v>
      </c>
      <c r="E192" s="23"/>
    </row>
    <row r="193" spans="1:5" x14ac:dyDescent="0.3">
      <c r="A193" s="2" t="s">
        <v>346</v>
      </c>
      <c r="B193" t="s">
        <v>8</v>
      </c>
      <c r="C193" s="4">
        <v>0</v>
      </c>
      <c r="D193" s="5">
        <v>0</v>
      </c>
      <c r="E193" s="5"/>
    </row>
    <row r="194" spans="1:5" x14ac:dyDescent="0.3">
      <c r="A194" s="2" t="s">
        <v>326</v>
      </c>
      <c r="B194" t="s">
        <v>328</v>
      </c>
      <c r="C194" s="198">
        <v>3105</v>
      </c>
      <c r="D194" s="5">
        <v>0</v>
      </c>
      <c r="E194" s="2"/>
    </row>
    <row r="195" spans="1:5" x14ac:dyDescent="0.3">
      <c r="A195" s="2" t="s">
        <v>417</v>
      </c>
      <c r="B195" t="s">
        <v>327</v>
      </c>
      <c r="C195" s="198">
        <v>3165</v>
      </c>
      <c r="D195" s="5">
        <v>0</v>
      </c>
      <c r="E195" s="5"/>
    </row>
    <row r="196" spans="1:5" x14ac:dyDescent="0.3">
      <c r="A196" s="2" t="s">
        <v>6</v>
      </c>
      <c r="B196" t="s">
        <v>12</v>
      </c>
      <c r="C196" s="198">
        <v>564</v>
      </c>
      <c r="D196" s="5">
        <v>0</v>
      </c>
      <c r="E196" s="5"/>
    </row>
    <row r="197" spans="1:5" x14ac:dyDescent="0.3">
      <c r="A197" s="2" t="s">
        <v>5</v>
      </c>
      <c r="B197" t="s">
        <v>13</v>
      </c>
      <c r="C197" s="198">
        <v>462</v>
      </c>
      <c r="D197" s="5">
        <v>0</v>
      </c>
      <c r="E197" s="5"/>
    </row>
    <row r="198" spans="1:5" x14ac:dyDescent="0.3">
      <c r="A198" s="2" t="s">
        <v>9</v>
      </c>
      <c r="B198" t="s">
        <v>14</v>
      </c>
      <c r="C198" s="198">
        <v>780</v>
      </c>
      <c r="D198" s="198">
        <v>780</v>
      </c>
      <c r="E198" s="5"/>
    </row>
    <row r="199" spans="1:5" x14ac:dyDescent="0.3">
      <c r="A199" s="2" t="s">
        <v>21</v>
      </c>
      <c r="B199" s="28" t="s">
        <v>121</v>
      </c>
      <c r="C199" s="4">
        <v>0</v>
      </c>
      <c r="D199" s="5">
        <v>0</v>
      </c>
      <c r="E199" s="5"/>
    </row>
    <row r="200" spans="1:5" x14ac:dyDescent="0.3">
      <c r="A200" s="2" t="s">
        <v>7</v>
      </c>
      <c r="B200" s="28" t="s">
        <v>121</v>
      </c>
      <c r="C200" s="4">
        <v>0</v>
      </c>
      <c r="D200" s="5">
        <v>0</v>
      </c>
      <c r="E200" s="5"/>
    </row>
    <row r="201" spans="1:5" x14ac:dyDescent="0.3">
      <c r="B201" s="8" t="s">
        <v>20</v>
      </c>
      <c r="C201" s="24">
        <f>SUM(C189:C200)</f>
        <v>8115</v>
      </c>
      <c r="D201" s="24">
        <f>SUM(D189:D200)</f>
        <v>819</v>
      </c>
      <c r="E201" s="24"/>
    </row>
    <row r="202" spans="1:5" ht="15.6" x14ac:dyDescent="0.3">
      <c r="A202" s="27"/>
      <c r="B202" s="58" t="s">
        <v>247</v>
      </c>
      <c r="C202" s="59">
        <f>C164+C185+C201</f>
        <v>39939</v>
      </c>
      <c r="D202" s="59">
        <f>D164+D185+D201</f>
        <v>9565</v>
      </c>
      <c r="E202" s="59"/>
    </row>
  </sheetData>
  <mergeCells count="4">
    <mergeCell ref="C78:D78"/>
    <mergeCell ref="C141:D141"/>
    <mergeCell ref="A14:B14"/>
    <mergeCell ref="C15:D15"/>
  </mergeCells>
  <pageMargins left="0.7" right="0.7" top="0.75" bottom="0.75" header="0.3" footer="0.3"/>
  <pageSetup scale="17" fitToWidth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9" tint="0.39997558519241921"/>
    <pageSetUpPr fitToPage="1"/>
  </sheetPr>
  <dimension ref="A1:G205"/>
  <sheetViews>
    <sheetView zoomScaleNormal="100" workbookViewId="0">
      <selection activeCell="A2" sqref="A2"/>
    </sheetView>
  </sheetViews>
  <sheetFormatPr defaultRowHeight="14.4" x14ac:dyDescent="0.3"/>
  <cols>
    <col min="1" max="1" width="23.5546875" customWidth="1"/>
    <col min="2" max="2" width="38.33203125" customWidth="1"/>
    <col min="3" max="4" width="19.109375" bestFit="1" customWidth="1"/>
    <col min="5" max="5" width="22.44140625" bestFit="1" customWidth="1"/>
  </cols>
  <sheetData>
    <row r="1" spans="1:5" ht="21" x14ac:dyDescent="0.4">
      <c r="A1" s="53" t="s">
        <v>242</v>
      </c>
    </row>
    <row r="2" spans="1:5" x14ac:dyDescent="0.3">
      <c r="A2" s="2"/>
    </row>
    <row r="3" spans="1:5" x14ac:dyDescent="0.3">
      <c r="A3" s="51" t="s">
        <v>418</v>
      </c>
    </row>
    <row r="4" spans="1:5" x14ac:dyDescent="0.3">
      <c r="A4" s="51" t="s">
        <v>349</v>
      </c>
    </row>
    <row r="5" spans="1:5" x14ac:dyDescent="0.3">
      <c r="A5" s="51" t="s">
        <v>437</v>
      </c>
    </row>
    <row r="6" spans="1:5" x14ac:dyDescent="0.3">
      <c r="A6" s="51" t="s">
        <v>421</v>
      </c>
    </row>
    <row r="7" spans="1:5" x14ac:dyDescent="0.3">
      <c r="A7" s="51" t="s">
        <v>325</v>
      </c>
    </row>
    <row r="8" spans="1:5" x14ac:dyDescent="0.3">
      <c r="A8" s="51" t="s">
        <v>237</v>
      </c>
    </row>
    <row r="9" spans="1:5" x14ac:dyDescent="0.3">
      <c r="A9" s="51" t="s">
        <v>438</v>
      </c>
      <c r="D9" s="2"/>
    </row>
    <row r="10" spans="1:5" x14ac:dyDescent="0.3">
      <c r="A10" s="201" t="s">
        <v>444</v>
      </c>
      <c r="D10" s="2"/>
    </row>
    <row r="11" spans="1:5" x14ac:dyDescent="0.3">
      <c r="A11" s="51"/>
      <c r="D11" s="2"/>
    </row>
    <row r="12" spans="1:5" x14ac:dyDescent="0.3">
      <c r="A12" s="194" t="s">
        <v>439</v>
      </c>
      <c r="B12" s="190"/>
      <c r="C12" s="5"/>
    </row>
    <row r="13" spans="1:5" x14ac:dyDescent="0.3">
      <c r="A13" s="194" t="s">
        <v>440</v>
      </c>
      <c r="B13" s="190"/>
      <c r="C13" s="5"/>
    </row>
    <row r="14" spans="1:5" x14ac:dyDescent="0.3">
      <c r="B14" s="5"/>
      <c r="C14" s="5"/>
    </row>
    <row r="15" spans="1:5" ht="15.6" x14ac:dyDescent="0.3">
      <c r="A15" s="9" t="s">
        <v>38</v>
      </c>
      <c r="C15" s="205" t="s">
        <v>348</v>
      </c>
      <c r="D15" s="205"/>
      <c r="E15" s="117" t="s">
        <v>350</v>
      </c>
    </row>
    <row r="16" spans="1:5" x14ac:dyDescent="0.3">
      <c r="A16" s="54" t="s">
        <v>255</v>
      </c>
      <c r="B16" s="55"/>
      <c r="C16" s="119" t="s">
        <v>352</v>
      </c>
      <c r="D16" s="119" t="s">
        <v>10</v>
      </c>
      <c r="E16" s="91"/>
    </row>
    <row r="17" spans="1:6" x14ac:dyDescent="0.3">
      <c r="A17" s="17" t="s">
        <v>244</v>
      </c>
      <c r="B17" s="18"/>
    </row>
    <row r="18" spans="1:6" ht="15.6" x14ac:dyDescent="0.3">
      <c r="A18" s="114" t="s">
        <v>3</v>
      </c>
      <c r="B18" s="2" t="s">
        <v>456</v>
      </c>
    </row>
    <row r="19" spans="1:6" x14ac:dyDescent="0.3">
      <c r="A19" s="113" t="s">
        <v>0</v>
      </c>
      <c r="B19" s="120" t="s">
        <v>359</v>
      </c>
      <c r="C19" s="120" t="s">
        <v>426</v>
      </c>
      <c r="D19" s="120" t="s">
        <v>426</v>
      </c>
      <c r="E19" s="107"/>
    </row>
    <row r="20" spans="1:6" x14ac:dyDescent="0.3">
      <c r="A20" s="2" t="s">
        <v>1</v>
      </c>
    </row>
    <row r="21" spans="1:6" x14ac:dyDescent="0.3">
      <c r="A21" s="15" t="s">
        <v>19</v>
      </c>
      <c r="B21" t="s">
        <v>15</v>
      </c>
      <c r="C21" s="192">
        <v>130</v>
      </c>
      <c r="D21" s="192">
        <v>130</v>
      </c>
      <c r="E21" s="23"/>
      <c r="F21" s="23"/>
    </row>
    <row r="22" spans="1:6" x14ac:dyDescent="0.3">
      <c r="A22" s="15" t="s">
        <v>19</v>
      </c>
      <c r="B22" t="s">
        <v>120</v>
      </c>
      <c r="C22" s="87">
        <v>500</v>
      </c>
      <c r="D22" s="88">
        <v>0</v>
      </c>
      <c r="E22" s="62"/>
      <c r="F22" s="62"/>
    </row>
    <row r="23" spans="1:6" x14ac:dyDescent="0.3">
      <c r="A23" s="15" t="s">
        <v>19</v>
      </c>
      <c r="B23" t="s">
        <v>16</v>
      </c>
      <c r="C23" s="87">
        <v>145</v>
      </c>
      <c r="D23" s="88">
        <v>145</v>
      </c>
      <c r="E23" s="23"/>
      <c r="F23" s="23"/>
    </row>
    <row r="24" spans="1:6" x14ac:dyDescent="0.3">
      <c r="A24" s="15" t="s">
        <v>19</v>
      </c>
      <c r="B24" t="s">
        <v>17</v>
      </c>
      <c r="C24" s="87">
        <v>78</v>
      </c>
      <c r="D24" s="88">
        <v>78</v>
      </c>
      <c r="E24" s="23"/>
      <c r="F24" s="23"/>
    </row>
    <row r="25" spans="1:6" x14ac:dyDescent="0.3">
      <c r="A25" s="15" t="s">
        <v>19</v>
      </c>
      <c r="B25" t="s">
        <v>18</v>
      </c>
      <c r="C25" s="88">
        <v>25</v>
      </c>
      <c r="D25" s="88">
        <v>25</v>
      </c>
      <c r="E25" s="23"/>
      <c r="F25" s="23"/>
    </row>
    <row r="26" spans="1:6" x14ac:dyDescent="0.3">
      <c r="A26" s="92" t="s">
        <v>240</v>
      </c>
      <c r="B26" t="s">
        <v>256</v>
      </c>
      <c r="C26" s="88">
        <v>75</v>
      </c>
      <c r="D26" s="88">
        <v>75</v>
      </c>
      <c r="E26" s="23"/>
      <c r="F26" s="23"/>
    </row>
    <row r="27" spans="1:6" x14ac:dyDescent="0.3">
      <c r="A27" s="92" t="s">
        <v>240</v>
      </c>
      <c r="B27" t="s">
        <v>239</v>
      </c>
      <c r="C27" s="88">
        <v>138</v>
      </c>
      <c r="D27" s="88">
        <v>138</v>
      </c>
      <c r="E27" s="20" t="s">
        <v>108</v>
      </c>
      <c r="F27" s="23"/>
    </row>
    <row r="28" spans="1:6" x14ac:dyDescent="0.3">
      <c r="A28" s="92" t="s">
        <v>240</v>
      </c>
      <c r="B28" t="s">
        <v>324</v>
      </c>
      <c r="C28" s="192">
        <v>591</v>
      </c>
      <c r="D28" s="192">
        <v>591</v>
      </c>
      <c r="E28" s="20" t="s">
        <v>108</v>
      </c>
      <c r="F28" s="23"/>
    </row>
    <row r="29" spans="1:6" x14ac:dyDescent="0.3">
      <c r="A29" s="93" t="s">
        <v>243</v>
      </c>
      <c r="B29" t="s">
        <v>253</v>
      </c>
      <c r="C29" s="88">
        <v>100</v>
      </c>
      <c r="D29" s="88">
        <v>0</v>
      </c>
      <c r="E29" s="20" t="s">
        <v>108</v>
      </c>
      <c r="F29" s="23"/>
    </row>
    <row r="30" spans="1:6" x14ac:dyDescent="0.3">
      <c r="A30" s="2" t="s">
        <v>346</v>
      </c>
      <c r="B30" t="s">
        <v>254</v>
      </c>
      <c r="C30" s="4">
        <v>1250</v>
      </c>
      <c r="D30" s="5">
        <v>0</v>
      </c>
      <c r="E30" s="20" t="s">
        <v>108</v>
      </c>
      <c r="F30" s="78"/>
    </row>
    <row r="31" spans="1:6" x14ac:dyDescent="0.3">
      <c r="A31" s="29" t="s">
        <v>326</v>
      </c>
      <c r="B31" s="30" t="s">
        <v>25</v>
      </c>
      <c r="C31" s="157">
        <v>0</v>
      </c>
      <c r="D31" s="157">
        <v>0</v>
      </c>
      <c r="E31" s="29" t="s">
        <v>39</v>
      </c>
    </row>
    <row r="32" spans="1:6" x14ac:dyDescent="0.3">
      <c r="A32" s="2" t="s">
        <v>347</v>
      </c>
      <c r="B32" t="s">
        <v>25</v>
      </c>
      <c r="C32" s="198">
        <v>4748</v>
      </c>
      <c r="D32" s="198">
        <v>0</v>
      </c>
      <c r="E32" s="5"/>
      <c r="F32" s="78"/>
    </row>
    <row r="33" spans="1:6" x14ac:dyDescent="0.3">
      <c r="A33" s="2" t="s">
        <v>6</v>
      </c>
      <c r="B33" t="s">
        <v>23</v>
      </c>
      <c r="C33" s="198">
        <v>846</v>
      </c>
      <c r="D33" s="198">
        <v>0</v>
      </c>
      <c r="E33" s="5"/>
    </row>
    <row r="34" spans="1:6" x14ac:dyDescent="0.3">
      <c r="A34" s="2" t="s">
        <v>5</v>
      </c>
      <c r="B34" t="s">
        <v>24</v>
      </c>
      <c r="C34" s="198">
        <v>693</v>
      </c>
      <c r="D34" s="198">
        <v>0</v>
      </c>
      <c r="E34" s="5"/>
    </row>
    <row r="35" spans="1:6" x14ac:dyDescent="0.3">
      <c r="A35" s="2" t="s">
        <v>9</v>
      </c>
      <c r="B35" t="s">
        <v>26</v>
      </c>
      <c r="C35" s="198">
        <v>1170</v>
      </c>
      <c r="D35" s="198">
        <v>1170</v>
      </c>
      <c r="E35" s="5"/>
    </row>
    <row r="36" spans="1:6" x14ac:dyDescent="0.3">
      <c r="A36" s="2" t="s">
        <v>21</v>
      </c>
      <c r="B36" t="s">
        <v>22</v>
      </c>
      <c r="C36" s="198">
        <v>1896</v>
      </c>
      <c r="D36" s="198">
        <v>1896</v>
      </c>
      <c r="E36" s="5"/>
    </row>
    <row r="37" spans="1:6" x14ac:dyDescent="0.3">
      <c r="A37" s="2" t="s">
        <v>7</v>
      </c>
      <c r="B37" t="s">
        <v>36</v>
      </c>
      <c r="C37" s="4">
        <v>108</v>
      </c>
      <c r="D37" s="5">
        <v>0</v>
      </c>
      <c r="E37" s="5"/>
    </row>
    <row r="38" spans="1:6" x14ac:dyDescent="0.3">
      <c r="B38" s="8" t="s">
        <v>27</v>
      </c>
      <c r="C38" s="24">
        <f>SUM(C19:C37)</f>
        <v>12493</v>
      </c>
      <c r="D38" s="24">
        <f>SUM(D19:D37)</f>
        <v>4248</v>
      </c>
      <c r="E38" s="24"/>
    </row>
    <row r="39" spans="1:6" ht="15.6" x14ac:dyDescent="0.3">
      <c r="A39" s="114" t="s">
        <v>4</v>
      </c>
      <c r="B39" s="2" t="s">
        <v>448</v>
      </c>
      <c r="D39" s="4"/>
      <c r="E39" s="4"/>
    </row>
    <row r="40" spans="1:6" x14ac:dyDescent="0.3">
      <c r="A40" s="113" t="s">
        <v>0</v>
      </c>
      <c r="B40" s="120" t="s">
        <v>359</v>
      </c>
      <c r="C40" s="120" t="s">
        <v>426</v>
      </c>
      <c r="D40" s="120" t="s">
        <v>426</v>
      </c>
      <c r="E40" s="107"/>
    </row>
    <row r="41" spans="1:6" x14ac:dyDescent="0.3">
      <c r="A41" s="2" t="s">
        <v>1</v>
      </c>
    </row>
    <row r="42" spans="1:6" x14ac:dyDescent="0.3">
      <c r="A42" s="15" t="s">
        <v>19</v>
      </c>
      <c r="B42" t="s">
        <v>15</v>
      </c>
      <c r="C42" s="192">
        <v>130</v>
      </c>
      <c r="D42" s="192">
        <v>130</v>
      </c>
      <c r="E42" s="23"/>
      <c r="F42" s="23"/>
    </row>
    <row r="43" spans="1:6" x14ac:dyDescent="0.3">
      <c r="A43" s="15" t="s">
        <v>19</v>
      </c>
      <c r="B43" t="s">
        <v>120</v>
      </c>
      <c r="C43" s="87">
        <v>500</v>
      </c>
      <c r="D43" s="88">
        <v>0</v>
      </c>
      <c r="E43" s="62"/>
      <c r="F43" s="62"/>
    </row>
    <row r="44" spans="1:6" x14ac:dyDescent="0.3">
      <c r="A44" s="15" t="s">
        <v>19</v>
      </c>
      <c r="B44" t="s">
        <v>16</v>
      </c>
      <c r="C44" s="87">
        <v>145</v>
      </c>
      <c r="D44" s="88">
        <v>145</v>
      </c>
      <c r="E44" s="23"/>
      <c r="F44" s="23"/>
    </row>
    <row r="45" spans="1:6" x14ac:dyDescent="0.3">
      <c r="A45" s="15" t="s">
        <v>19</v>
      </c>
      <c r="B45" t="s">
        <v>17</v>
      </c>
      <c r="C45" s="87">
        <v>78</v>
      </c>
      <c r="D45" s="88">
        <v>78</v>
      </c>
      <c r="E45" s="23"/>
      <c r="F45" s="23"/>
    </row>
    <row r="46" spans="1:6" x14ac:dyDescent="0.3">
      <c r="A46" s="15" t="s">
        <v>19</v>
      </c>
      <c r="B46" t="s">
        <v>18</v>
      </c>
      <c r="C46" s="88">
        <v>25</v>
      </c>
      <c r="D46" s="88">
        <v>25</v>
      </c>
      <c r="E46" s="23"/>
      <c r="F46" s="23"/>
    </row>
    <row r="47" spans="1:6" x14ac:dyDescent="0.3">
      <c r="A47" s="92" t="s">
        <v>240</v>
      </c>
      <c r="B47" t="s">
        <v>256</v>
      </c>
      <c r="C47" s="88">
        <v>75</v>
      </c>
      <c r="D47" s="88">
        <v>75</v>
      </c>
      <c r="E47" s="23"/>
      <c r="F47" s="23"/>
    </row>
    <row r="48" spans="1:6" x14ac:dyDescent="0.3">
      <c r="A48" s="92" t="s">
        <v>240</v>
      </c>
      <c r="B48" t="s">
        <v>239</v>
      </c>
      <c r="C48" s="88">
        <v>138</v>
      </c>
      <c r="D48" s="88">
        <v>138</v>
      </c>
      <c r="E48" s="20" t="s">
        <v>108</v>
      </c>
      <c r="F48" s="23"/>
    </row>
    <row r="49" spans="1:6" x14ac:dyDescent="0.3">
      <c r="A49" s="92" t="s">
        <v>240</v>
      </c>
      <c r="B49" t="s">
        <v>324</v>
      </c>
      <c r="C49" s="192">
        <v>591</v>
      </c>
      <c r="D49" s="192">
        <v>591</v>
      </c>
      <c r="E49" s="20" t="s">
        <v>108</v>
      </c>
      <c r="F49" s="23"/>
    </row>
    <row r="50" spans="1:6" x14ac:dyDescent="0.3">
      <c r="A50" s="93" t="s">
        <v>243</v>
      </c>
      <c r="B50" t="s">
        <v>253</v>
      </c>
      <c r="C50" s="88">
        <v>100</v>
      </c>
      <c r="D50" s="88">
        <v>0</v>
      </c>
      <c r="E50" s="20" t="s">
        <v>108</v>
      </c>
      <c r="F50" s="23"/>
    </row>
    <row r="51" spans="1:6" x14ac:dyDescent="0.3">
      <c r="A51" s="2" t="s">
        <v>346</v>
      </c>
      <c r="B51" t="s">
        <v>254</v>
      </c>
      <c r="C51" s="4">
        <v>1250</v>
      </c>
      <c r="D51" s="5">
        <v>0</v>
      </c>
      <c r="E51" s="20" t="s">
        <v>108</v>
      </c>
      <c r="F51" s="78"/>
    </row>
    <row r="52" spans="1:6" x14ac:dyDescent="0.3">
      <c r="A52" s="29" t="s">
        <v>326</v>
      </c>
      <c r="B52" s="30" t="s">
        <v>25</v>
      </c>
      <c r="C52" s="157">
        <v>0</v>
      </c>
      <c r="D52" s="157">
        <v>0</v>
      </c>
      <c r="E52" s="29" t="s">
        <v>39</v>
      </c>
    </row>
    <row r="53" spans="1:6" x14ac:dyDescent="0.3">
      <c r="A53" s="2" t="s">
        <v>347</v>
      </c>
      <c r="B53" t="s">
        <v>25</v>
      </c>
      <c r="C53" s="198">
        <v>4748</v>
      </c>
      <c r="D53" s="198">
        <v>0</v>
      </c>
      <c r="E53" s="5"/>
      <c r="F53" s="78"/>
    </row>
    <row r="54" spans="1:6" x14ac:dyDescent="0.3">
      <c r="A54" s="2" t="s">
        <v>6</v>
      </c>
      <c r="B54" t="s">
        <v>23</v>
      </c>
      <c r="C54" s="198">
        <v>846</v>
      </c>
      <c r="D54" s="198">
        <v>0</v>
      </c>
      <c r="E54" s="5"/>
    </row>
    <row r="55" spans="1:6" x14ac:dyDescent="0.3">
      <c r="A55" s="2" t="s">
        <v>5</v>
      </c>
      <c r="B55" t="s">
        <v>24</v>
      </c>
      <c r="C55" s="198">
        <v>693</v>
      </c>
      <c r="D55" s="198">
        <v>0</v>
      </c>
      <c r="E55" s="5"/>
    </row>
    <row r="56" spans="1:6" x14ac:dyDescent="0.3">
      <c r="A56" s="2" t="s">
        <v>9</v>
      </c>
      <c r="B56" t="s">
        <v>26</v>
      </c>
      <c r="C56" s="198">
        <v>1170</v>
      </c>
      <c r="D56" s="198">
        <v>1170</v>
      </c>
      <c r="E56" s="5"/>
    </row>
    <row r="57" spans="1:6" x14ac:dyDescent="0.3">
      <c r="A57" s="2" t="s">
        <v>21</v>
      </c>
      <c r="B57" t="s">
        <v>22</v>
      </c>
      <c r="C57" s="198">
        <v>1896</v>
      </c>
      <c r="D57" s="198">
        <v>1896</v>
      </c>
      <c r="E57" s="5"/>
    </row>
    <row r="58" spans="1:6" x14ac:dyDescent="0.3">
      <c r="A58" s="2" t="s">
        <v>7</v>
      </c>
      <c r="B58" t="s">
        <v>36</v>
      </c>
      <c r="C58" s="4">
        <v>108</v>
      </c>
      <c r="D58" s="5">
        <v>0</v>
      </c>
      <c r="E58" s="5"/>
    </row>
    <row r="59" spans="1:6" x14ac:dyDescent="0.3">
      <c r="B59" s="8" t="s">
        <v>28</v>
      </c>
      <c r="C59" s="24">
        <f>SUM(C40:C58)</f>
        <v>12493</v>
      </c>
      <c r="D59" s="24">
        <f>SUM(D40:D58)</f>
        <v>4248</v>
      </c>
      <c r="E59" s="24"/>
    </row>
    <row r="60" spans="1:6" ht="17.399999999999999" x14ac:dyDescent="0.45">
      <c r="A60" s="27"/>
      <c r="B60" s="56" t="s">
        <v>252</v>
      </c>
      <c r="C60" s="57">
        <f>C38+C59</f>
        <v>24986</v>
      </c>
      <c r="D60" s="57">
        <f>D38+D59</f>
        <v>8496</v>
      </c>
      <c r="E60" s="57"/>
    </row>
    <row r="61" spans="1:6" x14ac:dyDescent="0.3">
      <c r="B61" s="8"/>
      <c r="C61" s="5"/>
      <c r="D61" s="5"/>
      <c r="E61" s="5"/>
    </row>
    <row r="62" spans="1:6" ht="15.6" x14ac:dyDescent="0.3">
      <c r="A62" s="114" t="s">
        <v>50</v>
      </c>
      <c r="B62" s="2" t="s">
        <v>459</v>
      </c>
      <c r="D62" s="24"/>
      <c r="E62" s="24"/>
    </row>
    <row r="63" spans="1:6" x14ac:dyDescent="0.3">
      <c r="A63" s="113" t="s">
        <v>0</v>
      </c>
      <c r="B63" s="120" t="s">
        <v>359</v>
      </c>
      <c r="C63" s="120" t="s">
        <v>426</v>
      </c>
      <c r="D63" s="120" t="s">
        <v>426</v>
      </c>
      <c r="E63" s="107"/>
    </row>
    <row r="64" spans="1:6" x14ac:dyDescent="0.3">
      <c r="A64" s="2" t="s">
        <v>1</v>
      </c>
    </row>
    <row r="65" spans="1:5" x14ac:dyDescent="0.3">
      <c r="A65" s="15" t="s">
        <v>19</v>
      </c>
      <c r="B65" t="s">
        <v>17</v>
      </c>
      <c r="C65" s="87">
        <v>39</v>
      </c>
      <c r="D65" s="88">
        <v>39</v>
      </c>
      <c r="E65" s="23"/>
    </row>
    <row r="66" spans="1:5" x14ac:dyDescent="0.3">
      <c r="A66" s="2" t="s">
        <v>346</v>
      </c>
      <c r="B66" t="s">
        <v>8</v>
      </c>
      <c r="C66" s="4">
        <v>0</v>
      </c>
      <c r="D66" s="5">
        <v>0</v>
      </c>
      <c r="E66" s="5"/>
    </row>
    <row r="67" spans="1:5" x14ac:dyDescent="0.3">
      <c r="A67" s="29" t="s">
        <v>326</v>
      </c>
      <c r="B67" s="30" t="s">
        <v>328</v>
      </c>
      <c r="C67" s="157">
        <v>0</v>
      </c>
      <c r="D67" s="157">
        <v>0</v>
      </c>
      <c r="E67" s="29" t="s">
        <v>39</v>
      </c>
    </row>
    <row r="68" spans="1:5" x14ac:dyDescent="0.3">
      <c r="A68" s="2" t="s">
        <v>347</v>
      </c>
      <c r="B68" t="s">
        <v>327</v>
      </c>
      <c r="C68" s="198">
        <v>3165</v>
      </c>
      <c r="D68" s="5"/>
      <c r="E68" s="5"/>
    </row>
    <row r="69" spans="1:5" x14ac:dyDescent="0.3">
      <c r="A69" s="2" t="s">
        <v>6</v>
      </c>
      <c r="B69" t="s">
        <v>12</v>
      </c>
      <c r="C69" s="198">
        <v>564</v>
      </c>
      <c r="D69" s="5"/>
      <c r="E69" s="5"/>
    </row>
    <row r="70" spans="1:5" x14ac:dyDescent="0.3">
      <c r="A70" s="2" t="s">
        <v>5</v>
      </c>
      <c r="B70" t="s">
        <v>13</v>
      </c>
      <c r="C70" s="198">
        <v>462</v>
      </c>
      <c r="D70" s="5"/>
      <c r="E70" s="5"/>
    </row>
    <row r="71" spans="1:5" x14ac:dyDescent="0.3">
      <c r="A71" s="2" t="s">
        <v>9</v>
      </c>
      <c r="B71" t="s">
        <v>14</v>
      </c>
      <c r="C71" s="198">
        <v>780</v>
      </c>
      <c r="D71" s="198">
        <v>780</v>
      </c>
      <c r="E71" s="5"/>
    </row>
    <row r="72" spans="1:5" x14ac:dyDescent="0.3">
      <c r="A72" s="2" t="s">
        <v>21</v>
      </c>
      <c r="B72" s="28" t="s">
        <v>121</v>
      </c>
      <c r="C72" s="4">
        <v>0</v>
      </c>
      <c r="D72" s="5">
        <v>0</v>
      </c>
      <c r="E72" s="5"/>
    </row>
    <row r="73" spans="1:5" x14ac:dyDescent="0.3">
      <c r="A73" s="2" t="s">
        <v>7</v>
      </c>
      <c r="B73" s="28" t="s">
        <v>121</v>
      </c>
      <c r="C73" s="4">
        <v>0</v>
      </c>
      <c r="D73" s="5">
        <v>0</v>
      </c>
      <c r="E73" s="5"/>
    </row>
    <row r="74" spans="1:5" x14ac:dyDescent="0.3">
      <c r="B74" s="8" t="s">
        <v>20</v>
      </c>
      <c r="C74" s="24">
        <f>SUM(C63:C73)</f>
        <v>5010</v>
      </c>
      <c r="D74" s="24">
        <f>SUM(D63:D73)</f>
        <v>819</v>
      </c>
      <c r="E74" s="24"/>
    </row>
    <row r="75" spans="1:5" x14ac:dyDescent="0.3">
      <c r="B75" s="8"/>
      <c r="C75" s="24"/>
      <c r="D75" s="24"/>
      <c r="E75" s="24"/>
    </row>
    <row r="76" spans="1:5" ht="15.6" x14ac:dyDescent="0.3">
      <c r="A76" s="27"/>
      <c r="B76" s="58" t="s">
        <v>251</v>
      </c>
      <c r="C76" s="59">
        <f>C38+C59+C74</f>
        <v>29996</v>
      </c>
      <c r="D76" s="59">
        <f>D38+D59+D74</f>
        <v>9315</v>
      </c>
      <c r="E76" s="59"/>
    </row>
    <row r="78" spans="1:5" x14ac:dyDescent="0.3">
      <c r="A78" s="14"/>
      <c r="B78" s="14"/>
      <c r="C78" s="14"/>
      <c r="D78" s="14"/>
      <c r="E78" s="14"/>
    </row>
    <row r="80" spans="1:5" ht="15.6" x14ac:dyDescent="0.3">
      <c r="A80" s="9" t="s">
        <v>38</v>
      </c>
      <c r="C80" s="203" t="s">
        <v>348</v>
      </c>
      <c r="D80" s="203"/>
      <c r="E80" s="44"/>
    </row>
    <row r="81" spans="1:7" x14ac:dyDescent="0.3">
      <c r="A81" s="54" t="s">
        <v>255</v>
      </c>
      <c r="B81" s="55"/>
      <c r="C81" s="119" t="s">
        <v>352</v>
      </c>
      <c r="D81" s="119" t="s">
        <v>10</v>
      </c>
      <c r="E81" s="91"/>
    </row>
    <row r="82" spans="1:7" x14ac:dyDescent="0.3">
      <c r="A82" s="17" t="s">
        <v>245</v>
      </c>
      <c r="B82" s="18"/>
    </row>
    <row r="83" spans="1:7" ht="15.6" x14ac:dyDescent="0.3">
      <c r="A83" s="114" t="s">
        <v>47</v>
      </c>
      <c r="B83" s="2" t="s">
        <v>456</v>
      </c>
    </row>
    <row r="84" spans="1:7" x14ac:dyDescent="0.3">
      <c r="A84" s="113" t="s">
        <v>0</v>
      </c>
      <c r="B84" s="120" t="s">
        <v>359</v>
      </c>
      <c r="C84" s="193" t="s">
        <v>426</v>
      </c>
      <c r="D84" s="193" t="s">
        <v>426</v>
      </c>
      <c r="E84" s="107"/>
    </row>
    <row r="85" spans="1:7" x14ac:dyDescent="0.3">
      <c r="A85" s="2" t="s">
        <v>1</v>
      </c>
    </row>
    <row r="86" spans="1:7" x14ac:dyDescent="0.3">
      <c r="A86" s="15" t="s">
        <v>19</v>
      </c>
      <c r="B86" t="s">
        <v>15</v>
      </c>
      <c r="C86" s="192">
        <v>130</v>
      </c>
      <c r="D86" s="192">
        <v>130</v>
      </c>
      <c r="E86" s="23"/>
      <c r="F86" s="23"/>
    </row>
    <row r="87" spans="1:7" x14ac:dyDescent="0.3">
      <c r="A87" s="15" t="s">
        <v>19</v>
      </c>
      <c r="B87" t="s">
        <v>120</v>
      </c>
      <c r="C87" s="87">
        <v>500</v>
      </c>
      <c r="D87" s="88">
        <v>0</v>
      </c>
      <c r="E87" s="62"/>
      <c r="F87" s="62"/>
    </row>
    <row r="88" spans="1:7" x14ac:dyDescent="0.3">
      <c r="A88" s="15" t="s">
        <v>19</v>
      </c>
      <c r="B88" t="s">
        <v>16</v>
      </c>
      <c r="C88" s="87">
        <v>145</v>
      </c>
      <c r="D88" s="88">
        <v>145</v>
      </c>
      <c r="E88" s="23"/>
      <c r="F88" s="23"/>
    </row>
    <row r="89" spans="1:7" x14ac:dyDescent="0.3">
      <c r="A89" s="15" t="s">
        <v>19</v>
      </c>
      <c r="B89" t="s">
        <v>17</v>
      </c>
      <c r="C89" s="87">
        <v>78</v>
      </c>
      <c r="D89" s="88">
        <v>78</v>
      </c>
      <c r="E89" s="23"/>
      <c r="F89" s="23"/>
    </row>
    <row r="90" spans="1:7" x14ac:dyDescent="0.3">
      <c r="A90" s="15" t="s">
        <v>19</v>
      </c>
      <c r="B90" t="s">
        <v>18</v>
      </c>
      <c r="C90" s="88">
        <v>25</v>
      </c>
      <c r="D90" s="88">
        <v>25</v>
      </c>
      <c r="E90" s="23"/>
      <c r="F90" s="23"/>
    </row>
    <row r="91" spans="1:7" x14ac:dyDescent="0.3">
      <c r="A91" s="92" t="s">
        <v>240</v>
      </c>
      <c r="B91" t="s">
        <v>256</v>
      </c>
      <c r="C91" s="88">
        <v>75</v>
      </c>
      <c r="D91" s="88">
        <v>75</v>
      </c>
      <c r="E91" s="23"/>
      <c r="F91" s="23"/>
    </row>
    <row r="92" spans="1:7" x14ac:dyDescent="0.3">
      <c r="A92" s="92" t="s">
        <v>240</v>
      </c>
      <c r="B92" t="s">
        <v>239</v>
      </c>
      <c r="C92" s="88">
        <v>138</v>
      </c>
      <c r="D92" s="88">
        <v>138</v>
      </c>
      <c r="E92" s="20" t="s">
        <v>108</v>
      </c>
      <c r="F92" s="23"/>
    </row>
    <row r="93" spans="1:7" x14ac:dyDescent="0.3">
      <c r="A93" s="92" t="s">
        <v>240</v>
      </c>
      <c r="B93" t="s">
        <v>324</v>
      </c>
      <c r="C93" s="192">
        <v>591</v>
      </c>
      <c r="D93" s="192">
        <v>591</v>
      </c>
      <c r="E93" s="20" t="s">
        <v>108</v>
      </c>
      <c r="F93" s="23"/>
    </row>
    <row r="94" spans="1:7" x14ac:dyDescent="0.3">
      <c r="A94" s="92" t="s">
        <v>240</v>
      </c>
      <c r="B94" t="s">
        <v>323</v>
      </c>
      <c r="C94" s="88">
        <v>125</v>
      </c>
      <c r="D94" s="88">
        <v>125</v>
      </c>
      <c r="E94" s="23"/>
      <c r="F94" s="23"/>
      <c r="G94" s="23"/>
    </row>
    <row r="95" spans="1:7" x14ac:dyDescent="0.3">
      <c r="A95" s="2" t="s">
        <v>346</v>
      </c>
      <c r="B95" t="s">
        <v>29</v>
      </c>
      <c r="C95" s="4">
        <v>0</v>
      </c>
      <c r="D95" s="5">
        <v>0</v>
      </c>
      <c r="E95" s="5"/>
      <c r="F95" s="78"/>
    </row>
    <row r="96" spans="1:7" x14ac:dyDescent="0.3">
      <c r="A96" s="29" t="s">
        <v>326</v>
      </c>
      <c r="B96" s="30" t="s">
        <v>25</v>
      </c>
      <c r="C96" s="157">
        <v>0</v>
      </c>
      <c r="D96" s="157">
        <v>0</v>
      </c>
      <c r="E96" s="29" t="s">
        <v>39</v>
      </c>
    </row>
    <row r="97" spans="1:6" x14ac:dyDescent="0.3">
      <c r="A97" s="2" t="s">
        <v>347</v>
      </c>
      <c r="B97" t="s">
        <v>25</v>
      </c>
      <c r="C97" s="198">
        <v>4748</v>
      </c>
      <c r="D97" s="198">
        <v>0</v>
      </c>
      <c r="E97" s="5"/>
      <c r="F97" s="78"/>
    </row>
    <row r="98" spans="1:6" x14ac:dyDescent="0.3">
      <c r="A98" s="2" t="s">
        <v>6</v>
      </c>
      <c r="B98" t="s">
        <v>23</v>
      </c>
      <c r="C98" s="198">
        <v>846</v>
      </c>
      <c r="D98" s="198">
        <v>0</v>
      </c>
      <c r="E98" s="5"/>
    </row>
    <row r="99" spans="1:6" x14ac:dyDescent="0.3">
      <c r="A99" s="2" t="s">
        <v>5</v>
      </c>
      <c r="B99" t="s">
        <v>24</v>
      </c>
      <c r="C99" s="198">
        <v>693</v>
      </c>
      <c r="D99" s="198">
        <v>0</v>
      </c>
      <c r="E99" s="5"/>
    </row>
    <row r="100" spans="1:6" x14ac:dyDescent="0.3">
      <c r="A100" s="2" t="s">
        <v>9</v>
      </c>
      <c r="B100" t="s">
        <v>26</v>
      </c>
      <c r="C100" s="198">
        <v>1170</v>
      </c>
      <c r="D100" s="198">
        <v>1170</v>
      </c>
      <c r="E100" s="5"/>
    </row>
    <row r="101" spans="1:6" x14ac:dyDescent="0.3">
      <c r="A101" s="2" t="s">
        <v>21</v>
      </c>
      <c r="B101" t="s">
        <v>22</v>
      </c>
      <c r="C101" s="198">
        <v>1896</v>
      </c>
      <c r="D101" s="198">
        <v>1896</v>
      </c>
      <c r="E101" s="5"/>
    </row>
    <row r="102" spans="1:6" x14ac:dyDescent="0.3">
      <c r="A102" s="2" t="s">
        <v>7</v>
      </c>
      <c r="B102" t="s">
        <v>36</v>
      </c>
      <c r="C102" s="4">
        <v>108</v>
      </c>
      <c r="D102" s="5">
        <v>0</v>
      </c>
      <c r="E102" s="5"/>
    </row>
    <row r="103" spans="1:6" x14ac:dyDescent="0.3">
      <c r="B103" s="8" t="s">
        <v>27</v>
      </c>
      <c r="C103" s="24">
        <f>SUM(C84:C102)</f>
        <v>11268</v>
      </c>
      <c r="D103" s="24">
        <f>SUM(D84:D102)</f>
        <v>4373</v>
      </c>
      <c r="E103" s="24"/>
    </row>
    <row r="104" spans="1:6" ht="15.6" x14ac:dyDescent="0.3">
      <c r="A104" s="114" t="s">
        <v>4</v>
      </c>
      <c r="B104" s="2" t="s">
        <v>458</v>
      </c>
      <c r="D104" s="4"/>
      <c r="E104" s="5"/>
    </row>
    <row r="105" spans="1:6" x14ac:dyDescent="0.3">
      <c r="A105" s="113" t="s">
        <v>0</v>
      </c>
      <c r="B105" s="120" t="s">
        <v>359</v>
      </c>
      <c r="C105" s="193" t="s">
        <v>426</v>
      </c>
      <c r="D105" s="193" t="s">
        <v>426</v>
      </c>
      <c r="E105" s="107"/>
    </row>
    <row r="106" spans="1:6" x14ac:dyDescent="0.3">
      <c r="A106" s="2" t="s">
        <v>1</v>
      </c>
    </row>
    <row r="107" spans="1:6" x14ac:dyDescent="0.3">
      <c r="A107" s="15" t="s">
        <v>19</v>
      </c>
      <c r="B107" t="s">
        <v>15</v>
      </c>
      <c r="C107" s="192">
        <v>130</v>
      </c>
      <c r="D107" s="192">
        <v>130</v>
      </c>
      <c r="E107" s="23"/>
      <c r="F107" s="23"/>
    </row>
    <row r="108" spans="1:6" x14ac:dyDescent="0.3">
      <c r="A108" s="15" t="s">
        <v>19</v>
      </c>
      <c r="B108" t="s">
        <v>120</v>
      </c>
      <c r="C108" s="87">
        <v>500</v>
      </c>
      <c r="D108" s="88">
        <v>0</v>
      </c>
      <c r="E108" s="62"/>
      <c r="F108" s="62"/>
    </row>
    <row r="109" spans="1:6" x14ac:dyDescent="0.3">
      <c r="A109" s="15" t="s">
        <v>19</v>
      </c>
      <c r="B109" t="s">
        <v>16</v>
      </c>
      <c r="C109" s="87">
        <v>145</v>
      </c>
      <c r="D109" s="88">
        <v>145</v>
      </c>
      <c r="E109" s="23"/>
      <c r="F109" s="23"/>
    </row>
    <row r="110" spans="1:6" x14ac:dyDescent="0.3">
      <c r="A110" s="15" t="s">
        <v>19</v>
      </c>
      <c r="B110" t="s">
        <v>17</v>
      </c>
      <c r="C110" s="87">
        <v>78</v>
      </c>
      <c r="D110" s="88">
        <v>78</v>
      </c>
      <c r="E110" s="23"/>
      <c r="F110" s="23"/>
    </row>
    <row r="111" spans="1:6" x14ac:dyDescent="0.3">
      <c r="A111" s="15" t="s">
        <v>19</v>
      </c>
      <c r="B111" t="s">
        <v>18</v>
      </c>
      <c r="C111" s="88">
        <v>25</v>
      </c>
      <c r="D111" s="88">
        <v>25</v>
      </c>
      <c r="E111" s="23"/>
      <c r="F111" s="23"/>
    </row>
    <row r="112" spans="1:6" x14ac:dyDescent="0.3">
      <c r="A112" s="92" t="s">
        <v>240</v>
      </c>
      <c r="B112" t="s">
        <v>256</v>
      </c>
      <c r="C112" s="88">
        <v>75</v>
      </c>
      <c r="D112" s="88">
        <v>75</v>
      </c>
      <c r="E112" s="23"/>
      <c r="F112" s="23"/>
    </row>
    <row r="113" spans="1:7" x14ac:dyDescent="0.3">
      <c r="A113" s="92" t="s">
        <v>240</v>
      </c>
      <c r="B113" t="s">
        <v>239</v>
      </c>
      <c r="C113" s="88">
        <v>138</v>
      </c>
      <c r="D113" s="88">
        <v>138</v>
      </c>
      <c r="E113" s="20" t="s">
        <v>108</v>
      </c>
      <c r="F113" s="23"/>
    </row>
    <row r="114" spans="1:7" x14ac:dyDescent="0.3">
      <c r="A114" s="92" t="s">
        <v>240</v>
      </c>
      <c r="B114" t="s">
        <v>324</v>
      </c>
      <c r="C114" s="192">
        <v>591</v>
      </c>
      <c r="D114" s="192">
        <v>591</v>
      </c>
      <c r="E114" s="20" t="s">
        <v>108</v>
      </c>
      <c r="F114" s="23"/>
    </row>
    <row r="115" spans="1:7" x14ac:dyDescent="0.3">
      <c r="A115" s="92" t="s">
        <v>240</v>
      </c>
      <c r="B115" t="s">
        <v>323</v>
      </c>
      <c r="C115" s="88">
        <v>125</v>
      </c>
      <c r="D115" s="88">
        <v>125</v>
      </c>
      <c r="E115" s="23"/>
      <c r="F115" s="23"/>
      <c r="G115" s="23"/>
    </row>
    <row r="116" spans="1:7" x14ac:dyDescent="0.3">
      <c r="A116" s="2" t="s">
        <v>346</v>
      </c>
      <c r="B116" t="s">
        <v>29</v>
      </c>
      <c r="C116" s="4">
        <v>0</v>
      </c>
      <c r="D116" s="5">
        <v>0</v>
      </c>
      <c r="E116" s="5"/>
      <c r="F116" s="78"/>
    </row>
    <row r="117" spans="1:7" x14ac:dyDescent="0.3">
      <c r="A117" s="29" t="s">
        <v>326</v>
      </c>
      <c r="B117" s="30" t="s">
        <v>25</v>
      </c>
      <c r="C117" s="157">
        <v>0</v>
      </c>
      <c r="D117" s="157">
        <v>0</v>
      </c>
      <c r="E117" s="29" t="s">
        <v>39</v>
      </c>
    </row>
    <row r="118" spans="1:7" x14ac:dyDescent="0.3">
      <c r="A118" s="2" t="s">
        <v>347</v>
      </c>
      <c r="B118" t="s">
        <v>25</v>
      </c>
      <c r="C118" s="198">
        <v>4748</v>
      </c>
      <c r="D118" s="198">
        <v>0</v>
      </c>
      <c r="E118" s="5"/>
      <c r="F118" s="78"/>
    </row>
    <row r="119" spans="1:7" x14ac:dyDescent="0.3">
      <c r="A119" s="2" t="s">
        <v>6</v>
      </c>
      <c r="B119" t="s">
        <v>23</v>
      </c>
      <c r="C119" s="198">
        <v>846</v>
      </c>
      <c r="D119" s="198">
        <v>0</v>
      </c>
      <c r="E119" s="5"/>
    </row>
    <row r="120" spans="1:7" x14ac:dyDescent="0.3">
      <c r="A120" s="2" t="s">
        <v>5</v>
      </c>
      <c r="B120" t="s">
        <v>24</v>
      </c>
      <c r="C120" s="198">
        <v>693</v>
      </c>
      <c r="D120" s="198">
        <v>0</v>
      </c>
      <c r="E120" s="5"/>
    </row>
    <row r="121" spans="1:7" x14ac:dyDescent="0.3">
      <c r="A121" s="2" t="s">
        <v>9</v>
      </c>
      <c r="B121" t="s">
        <v>26</v>
      </c>
      <c r="C121" s="198">
        <v>1170</v>
      </c>
      <c r="D121" s="198">
        <v>1170</v>
      </c>
      <c r="E121" s="5"/>
    </row>
    <row r="122" spans="1:7" x14ac:dyDescent="0.3">
      <c r="A122" s="2" t="s">
        <v>21</v>
      </c>
      <c r="B122" t="s">
        <v>22</v>
      </c>
      <c r="C122" s="198">
        <v>1896</v>
      </c>
      <c r="D122" s="198">
        <v>1896</v>
      </c>
      <c r="E122" s="5"/>
    </row>
    <row r="123" spans="1:7" x14ac:dyDescent="0.3">
      <c r="A123" s="2" t="s">
        <v>7</v>
      </c>
      <c r="B123" t="s">
        <v>36</v>
      </c>
      <c r="C123" s="4">
        <v>108</v>
      </c>
      <c r="D123" s="5">
        <v>0</v>
      </c>
      <c r="E123" s="5"/>
    </row>
    <row r="124" spans="1:7" x14ac:dyDescent="0.3">
      <c r="B124" s="8" t="s">
        <v>28</v>
      </c>
      <c r="C124" s="24">
        <f>SUM(C105:C123)</f>
        <v>11268</v>
      </c>
      <c r="D124" s="24">
        <f>SUM(D105:D123)</f>
        <v>4373</v>
      </c>
      <c r="E124" s="24"/>
    </row>
    <row r="125" spans="1:7" ht="17.399999999999999" x14ac:dyDescent="0.45">
      <c r="A125" s="27"/>
      <c r="B125" s="56" t="s">
        <v>249</v>
      </c>
      <c r="C125" s="57">
        <f>C103+C124</f>
        <v>22536</v>
      </c>
      <c r="D125" s="57">
        <f>D103+D124</f>
        <v>8746</v>
      </c>
      <c r="E125" s="57"/>
    </row>
    <row r="126" spans="1:7" x14ac:dyDescent="0.3">
      <c r="B126" s="8"/>
      <c r="C126" s="5"/>
      <c r="D126" s="5"/>
      <c r="E126" s="5"/>
    </row>
    <row r="127" spans="1:7" ht="15.6" x14ac:dyDescent="0.3">
      <c r="A127" s="114" t="s">
        <v>50</v>
      </c>
      <c r="B127" s="2" t="s">
        <v>460</v>
      </c>
      <c r="D127" s="24"/>
      <c r="E127" s="24"/>
    </row>
    <row r="128" spans="1:7" x14ac:dyDescent="0.3">
      <c r="A128" s="113" t="s">
        <v>0</v>
      </c>
      <c r="B128" s="120" t="s">
        <v>359</v>
      </c>
      <c r="C128" s="193" t="s">
        <v>426</v>
      </c>
      <c r="D128" s="193" t="s">
        <v>426</v>
      </c>
      <c r="E128" s="107"/>
    </row>
    <row r="129" spans="1:5" x14ac:dyDescent="0.3">
      <c r="A129" s="2" t="s">
        <v>1</v>
      </c>
    </row>
    <row r="130" spans="1:5" x14ac:dyDescent="0.3">
      <c r="A130" s="15" t="s">
        <v>19</v>
      </c>
      <c r="B130" t="s">
        <v>17</v>
      </c>
      <c r="C130" s="87">
        <v>39</v>
      </c>
      <c r="D130" s="88">
        <v>39</v>
      </c>
      <c r="E130" s="23"/>
    </row>
    <row r="131" spans="1:5" x14ac:dyDescent="0.3">
      <c r="A131" s="2" t="s">
        <v>346</v>
      </c>
      <c r="B131" t="s">
        <v>8</v>
      </c>
      <c r="C131" s="4">
        <v>0</v>
      </c>
      <c r="D131" s="5">
        <v>0</v>
      </c>
      <c r="E131" s="5"/>
    </row>
    <row r="132" spans="1:5" x14ac:dyDescent="0.3">
      <c r="A132" s="29" t="s">
        <v>326</v>
      </c>
      <c r="B132" s="30" t="s">
        <v>328</v>
      </c>
      <c r="C132" s="157">
        <v>0</v>
      </c>
      <c r="D132" s="157">
        <v>0</v>
      </c>
      <c r="E132" s="29" t="s">
        <v>39</v>
      </c>
    </row>
    <row r="133" spans="1:5" x14ac:dyDescent="0.3">
      <c r="A133" s="2" t="s">
        <v>347</v>
      </c>
      <c r="B133" t="s">
        <v>327</v>
      </c>
      <c r="C133" s="198">
        <v>3165</v>
      </c>
      <c r="D133" s="5"/>
      <c r="E133" s="5"/>
    </row>
    <row r="134" spans="1:5" x14ac:dyDescent="0.3">
      <c r="A134" s="2" t="s">
        <v>6</v>
      </c>
      <c r="B134" t="s">
        <v>12</v>
      </c>
      <c r="C134" s="198">
        <v>564</v>
      </c>
      <c r="D134" s="5"/>
      <c r="E134" s="5"/>
    </row>
    <row r="135" spans="1:5" x14ac:dyDescent="0.3">
      <c r="A135" s="2" t="s">
        <v>5</v>
      </c>
      <c r="B135" t="s">
        <v>13</v>
      </c>
      <c r="C135" s="198">
        <v>462</v>
      </c>
      <c r="D135" s="5"/>
      <c r="E135" s="5"/>
    </row>
    <row r="136" spans="1:5" x14ac:dyDescent="0.3">
      <c r="A136" s="2" t="s">
        <v>9</v>
      </c>
      <c r="B136" t="s">
        <v>14</v>
      </c>
      <c r="C136" s="198">
        <v>780</v>
      </c>
      <c r="D136" s="198">
        <v>780</v>
      </c>
      <c r="E136" s="5"/>
    </row>
    <row r="137" spans="1:5" x14ac:dyDescent="0.3">
      <c r="A137" s="2" t="s">
        <v>21</v>
      </c>
      <c r="B137" s="28" t="s">
        <v>121</v>
      </c>
      <c r="C137" s="4">
        <v>0</v>
      </c>
      <c r="D137" s="5">
        <v>0</v>
      </c>
      <c r="E137" s="5"/>
    </row>
    <row r="138" spans="1:5" x14ac:dyDescent="0.3">
      <c r="A138" s="2" t="s">
        <v>7</v>
      </c>
      <c r="B138" s="28" t="s">
        <v>121</v>
      </c>
      <c r="C138" s="4">
        <v>0</v>
      </c>
      <c r="D138" s="5">
        <v>0</v>
      </c>
      <c r="E138" s="5"/>
    </row>
    <row r="139" spans="1:5" x14ac:dyDescent="0.3">
      <c r="B139" s="8" t="s">
        <v>20</v>
      </c>
      <c r="C139" s="24">
        <f>SUM(C128:C138)</f>
        <v>5010</v>
      </c>
      <c r="D139" s="24">
        <f>SUM(D128:D138)</f>
        <v>819</v>
      </c>
      <c r="E139" s="24"/>
    </row>
    <row r="140" spans="1:5" x14ac:dyDescent="0.3">
      <c r="B140" s="8"/>
      <c r="C140" s="24"/>
      <c r="D140" s="24"/>
      <c r="E140" s="24"/>
    </row>
    <row r="141" spans="1:5" ht="15.6" x14ac:dyDescent="0.3">
      <c r="A141" s="27"/>
      <c r="B141" s="58" t="s">
        <v>248</v>
      </c>
      <c r="C141" s="59">
        <f>C103+C124+C139</f>
        <v>27546</v>
      </c>
      <c r="D141" s="59">
        <f>D103+D124+D139</f>
        <v>9565</v>
      </c>
      <c r="E141" s="59"/>
    </row>
    <row r="143" spans="1:5" x14ac:dyDescent="0.3">
      <c r="A143" s="14"/>
      <c r="B143" s="14"/>
      <c r="C143" s="14"/>
      <c r="D143" s="14"/>
      <c r="E143" s="14"/>
    </row>
    <row r="144" spans="1:5" ht="15.6" x14ac:dyDescent="0.3">
      <c r="A144" s="9" t="s">
        <v>38</v>
      </c>
      <c r="C144" s="203" t="s">
        <v>348</v>
      </c>
      <c r="D144" s="203"/>
      <c r="E144" s="44"/>
    </row>
    <row r="145" spans="1:7" x14ac:dyDescent="0.3">
      <c r="A145" s="54" t="s">
        <v>255</v>
      </c>
      <c r="B145" s="55"/>
      <c r="C145" s="119" t="s">
        <v>352</v>
      </c>
      <c r="D145" s="119" t="s">
        <v>10</v>
      </c>
      <c r="E145" s="91"/>
    </row>
    <row r="146" spans="1:7" x14ac:dyDescent="0.3">
      <c r="A146" s="17" t="s">
        <v>246</v>
      </c>
      <c r="B146" s="18"/>
    </row>
    <row r="147" spans="1:7" ht="15.6" x14ac:dyDescent="0.3">
      <c r="A147" s="114" t="s">
        <v>3</v>
      </c>
      <c r="B147" s="2" t="s">
        <v>457</v>
      </c>
    </row>
    <row r="148" spans="1:7" x14ac:dyDescent="0.3">
      <c r="A148" s="113" t="s">
        <v>0</v>
      </c>
      <c r="B148" s="120" t="s">
        <v>359</v>
      </c>
      <c r="C148" s="193" t="s">
        <v>426</v>
      </c>
      <c r="D148" s="193" t="s">
        <v>426</v>
      </c>
      <c r="E148" s="107"/>
    </row>
    <row r="149" spans="1:7" x14ac:dyDescent="0.3">
      <c r="A149" s="2" t="s">
        <v>1</v>
      </c>
    </row>
    <row r="150" spans="1:7" x14ac:dyDescent="0.3">
      <c r="A150" s="15" t="s">
        <v>19</v>
      </c>
      <c r="B150" t="s">
        <v>15</v>
      </c>
      <c r="C150" s="192">
        <v>130</v>
      </c>
      <c r="D150" s="192">
        <v>130</v>
      </c>
      <c r="E150" s="23"/>
      <c r="F150" s="23"/>
    </row>
    <row r="151" spans="1:7" x14ac:dyDescent="0.3">
      <c r="A151" s="15" t="s">
        <v>19</v>
      </c>
      <c r="B151" t="s">
        <v>120</v>
      </c>
      <c r="C151" s="87">
        <v>500</v>
      </c>
      <c r="D151" s="88">
        <v>0</v>
      </c>
      <c r="E151" s="62"/>
      <c r="F151" s="62"/>
    </row>
    <row r="152" spans="1:7" x14ac:dyDescent="0.3">
      <c r="A152" s="15" t="s">
        <v>19</v>
      </c>
      <c r="B152" t="s">
        <v>16</v>
      </c>
      <c r="C152" s="87">
        <v>145</v>
      </c>
      <c r="D152" s="88">
        <v>145</v>
      </c>
      <c r="E152" s="23"/>
      <c r="F152" s="23"/>
    </row>
    <row r="153" spans="1:7" x14ac:dyDescent="0.3">
      <c r="A153" s="15" t="s">
        <v>19</v>
      </c>
      <c r="B153" t="s">
        <v>17</v>
      </c>
      <c r="C153" s="87">
        <v>78</v>
      </c>
      <c r="D153" s="88">
        <v>78</v>
      </c>
      <c r="E153" s="23"/>
      <c r="F153" s="23"/>
    </row>
    <row r="154" spans="1:7" x14ac:dyDescent="0.3">
      <c r="A154" s="15" t="s">
        <v>19</v>
      </c>
      <c r="B154" t="s">
        <v>18</v>
      </c>
      <c r="C154" s="88">
        <v>25</v>
      </c>
      <c r="D154" s="88">
        <v>25</v>
      </c>
      <c r="E154" s="23"/>
      <c r="F154" s="23"/>
    </row>
    <row r="155" spans="1:7" x14ac:dyDescent="0.3">
      <c r="A155" s="92" t="s">
        <v>240</v>
      </c>
      <c r="B155" t="s">
        <v>256</v>
      </c>
      <c r="C155" s="88">
        <v>75</v>
      </c>
      <c r="D155" s="88">
        <v>75</v>
      </c>
      <c r="E155" s="23"/>
      <c r="F155" s="23"/>
    </row>
    <row r="156" spans="1:7" x14ac:dyDescent="0.3">
      <c r="A156" s="92" t="s">
        <v>240</v>
      </c>
      <c r="B156" t="s">
        <v>239</v>
      </c>
      <c r="C156" s="88">
        <v>138</v>
      </c>
      <c r="D156" s="88">
        <v>138</v>
      </c>
      <c r="E156" s="20" t="s">
        <v>108</v>
      </c>
      <c r="F156" s="23"/>
    </row>
    <row r="157" spans="1:7" x14ac:dyDescent="0.3">
      <c r="A157" s="92" t="s">
        <v>240</v>
      </c>
      <c r="B157" t="s">
        <v>324</v>
      </c>
      <c r="C157" s="192">
        <v>591</v>
      </c>
      <c r="D157" s="192">
        <v>591</v>
      </c>
      <c r="E157" s="20" t="s">
        <v>108</v>
      </c>
      <c r="F157" s="23"/>
    </row>
    <row r="158" spans="1:7" x14ac:dyDescent="0.3">
      <c r="A158" s="92" t="s">
        <v>240</v>
      </c>
      <c r="B158" t="s">
        <v>323</v>
      </c>
      <c r="C158" s="88">
        <v>125</v>
      </c>
      <c r="D158" s="88">
        <v>125</v>
      </c>
      <c r="E158" s="23"/>
      <c r="F158" s="23"/>
      <c r="G158" s="23"/>
    </row>
    <row r="159" spans="1:7" x14ac:dyDescent="0.3">
      <c r="A159" s="2" t="s">
        <v>346</v>
      </c>
      <c r="B159" t="s">
        <v>29</v>
      </c>
      <c r="C159" s="4">
        <v>0</v>
      </c>
      <c r="D159" s="5">
        <v>0</v>
      </c>
      <c r="E159" s="5"/>
      <c r="F159" s="78"/>
    </row>
    <row r="160" spans="1:7" x14ac:dyDescent="0.3">
      <c r="A160" s="29" t="s">
        <v>326</v>
      </c>
      <c r="B160" s="30" t="s">
        <v>25</v>
      </c>
      <c r="C160" s="157">
        <v>0</v>
      </c>
      <c r="D160" s="157">
        <v>0</v>
      </c>
      <c r="E160" s="29" t="s">
        <v>39</v>
      </c>
    </row>
    <row r="161" spans="1:6" x14ac:dyDescent="0.3">
      <c r="A161" s="2" t="s">
        <v>347</v>
      </c>
      <c r="B161" t="s">
        <v>25</v>
      </c>
      <c r="C161" s="198">
        <v>4748</v>
      </c>
      <c r="D161" s="198">
        <v>0</v>
      </c>
      <c r="E161" s="5"/>
      <c r="F161" s="78"/>
    </row>
    <row r="162" spans="1:6" x14ac:dyDescent="0.3">
      <c r="A162" s="2" t="s">
        <v>6</v>
      </c>
      <c r="B162" t="s">
        <v>23</v>
      </c>
      <c r="C162" s="198">
        <v>846</v>
      </c>
      <c r="D162" s="198">
        <v>0</v>
      </c>
      <c r="E162" s="5"/>
    </row>
    <row r="163" spans="1:6" x14ac:dyDescent="0.3">
      <c r="A163" s="2" t="s">
        <v>5</v>
      </c>
      <c r="B163" t="s">
        <v>24</v>
      </c>
      <c r="C163" s="198">
        <v>693</v>
      </c>
      <c r="D163" s="198">
        <v>0</v>
      </c>
      <c r="E163" s="5"/>
    </row>
    <row r="164" spans="1:6" x14ac:dyDescent="0.3">
      <c r="A164" s="2" t="s">
        <v>9</v>
      </c>
      <c r="B164" t="s">
        <v>26</v>
      </c>
      <c r="C164" s="198">
        <v>1170</v>
      </c>
      <c r="D164" s="198">
        <v>1170</v>
      </c>
      <c r="E164" s="5"/>
    </row>
    <row r="165" spans="1:6" x14ac:dyDescent="0.3">
      <c r="A165" s="2" t="s">
        <v>21</v>
      </c>
      <c r="B165" t="s">
        <v>22</v>
      </c>
      <c r="C165" s="198">
        <v>1896</v>
      </c>
      <c r="D165" s="198">
        <v>1896</v>
      </c>
      <c r="E165" s="5"/>
    </row>
    <row r="166" spans="1:6" x14ac:dyDescent="0.3">
      <c r="A166" s="2" t="s">
        <v>7</v>
      </c>
      <c r="B166" t="s">
        <v>36</v>
      </c>
      <c r="C166" s="4">
        <v>108</v>
      </c>
      <c r="D166" s="5">
        <v>0</v>
      </c>
      <c r="E166" s="5"/>
    </row>
    <row r="167" spans="1:6" x14ac:dyDescent="0.3">
      <c r="B167" s="8" t="s">
        <v>27</v>
      </c>
      <c r="C167" s="24">
        <f>SUM(C148:C166)</f>
        <v>11268</v>
      </c>
      <c r="D167" s="24">
        <f>SUM(D148:D166)</f>
        <v>4373</v>
      </c>
      <c r="E167" s="24"/>
    </row>
    <row r="168" spans="1:6" ht="15.6" x14ac:dyDescent="0.3">
      <c r="A168" s="114" t="s">
        <v>4</v>
      </c>
      <c r="B168" s="2" t="s">
        <v>458</v>
      </c>
      <c r="D168" s="4"/>
      <c r="E168" s="4"/>
    </row>
    <row r="169" spans="1:6" x14ac:dyDescent="0.3">
      <c r="A169" s="113" t="s">
        <v>0</v>
      </c>
      <c r="B169" s="120" t="s">
        <v>359</v>
      </c>
      <c r="C169" s="193" t="s">
        <v>426</v>
      </c>
      <c r="D169" s="193" t="s">
        <v>426</v>
      </c>
      <c r="E169" s="107"/>
    </row>
    <row r="170" spans="1:6" x14ac:dyDescent="0.3">
      <c r="A170" s="2" t="s">
        <v>1</v>
      </c>
    </row>
    <row r="171" spans="1:6" x14ac:dyDescent="0.3">
      <c r="A171" s="15" t="s">
        <v>19</v>
      </c>
      <c r="B171" t="s">
        <v>15</v>
      </c>
      <c r="C171" s="192">
        <v>130</v>
      </c>
      <c r="D171" s="192">
        <v>130</v>
      </c>
      <c r="E171" s="23"/>
      <c r="F171" s="23"/>
    </row>
    <row r="172" spans="1:6" x14ac:dyDescent="0.3">
      <c r="A172" s="15" t="s">
        <v>19</v>
      </c>
      <c r="B172" t="s">
        <v>120</v>
      </c>
      <c r="C172" s="87">
        <v>500</v>
      </c>
      <c r="D172" s="88">
        <v>0</v>
      </c>
      <c r="E172" s="62"/>
      <c r="F172" s="62"/>
    </row>
    <row r="173" spans="1:6" x14ac:dyDescent="0.3">
      <c r="A173" s="15" t="s">
        <v>19</v>
      </c>
      <c r="B173" t="s">
        <v>16</v>
      </c>
      <c r="C173" s="87">
        <v>145</v>
      </c>
      <c r="D173" s="88">
        <v>145</v>
      </c>
      <c r="E173" s="23"/>
      <c r="F173" s="23"/>
    </row>
    <row r="174" spans="1:6" x14ac:dyDescent="0.3">
      <c r="A174" s="15" t="s">
        <v>19</v>
      </c>
      <c r="B174" t="s">
        <v>17</v>
      </c>
      <c r="C174" s="87">
        <v>78</v>
      </c>
      <c r="D174" s="88">
        <v>78</v>
      </c>
      <c r="E174" s="23"/>
      <c r="F174" s="23"/>
    </row>
    <row r="175" spans="1:6" x14ac:dyDescent="0.3">
      <c r="A175" s="15" t="s">
        <v>19</v>
      </c>
      <c r="B175" t="s">
        <v>18</v>
      </c>
      <c r="C175" s="88">
        <v>25</v>
      </c>
      <c r="D175" s="88">
        <v>25</v>
      </c>
      <c r="E175" s="23"/>
      <c r="F175" s="23"/>
    </row>
    <row r="176" spans="1:6" x14ac:dyDescent="0.3">
      <c r="A176" s="92" t="s">
        <v>240</v>
      </c>
      <c r="B176" t="s">
        <v>256</v>
      </c>
      <c r="C176" s="88">
        <v>75</v>
      </c>
      <c r="D176" s="88">
        <v>75</v>
      </c>
      <c r="E176" s="23"/>
      <c r="F176" s="23"/>
    </row>
    <row r="177" spans="1:7" x14ac:dyDescent="0.3">
      <c r="A177" s="92" t="s">
        <v>240</v>
      </c>
      <c r="B177" t="s">
        <v>239</v>
      </c>
      <c r="C177" s="88">
        <v>138</v>
      </c>
      <c r="D177" s="88">
        <v>138</v>
      </c>
      <c r="E177" s="20" t="s">
        <v>108</v>
      </c>
      <c r="F177" s="23"/>
    </row>
    <row r="178" spans="1:7" x14ac:dyDescent="0.3">
      <c r="A178" s="92" t="s">
        <v>240</v>
      </c>
      <c r="B178" t="s">
        <v>324</v>
      </c>
      <c r="C178" s="192">
        <v>591</v>
      </c>
      <c r="D178" s="192">
        <v>591</v>
      </c>
      <c r="E178" s="20" t="s">
        <v>108</v>
      </c>
      <c r="F178" s="23"/>
    </row>
    <row r="179" spans="1:7" x14ac:dyDescent="0.3">
      <c r="A179" s="92" t="s">
        <v>240</v>
      </c>
      <c r="B179" t="s">
        <v>323</v>
      </c>
      <c r="C179" s="88">
        <v>125</v>
      </c>
      <c r="D179" s="88">
        <v>125</v>
      </c>
      <c r="E179" s="23"/>
      <c r="F179" s="23"/>
      <c r="G179" s="23"/>
    </row>
    <row r="180" spans="1:7" x14ac:dyDescent="0.3">
      <c r="A180" s="2" t="s">
        <v>346</v>
      </c>
      <c r="B180" t="s">
        <v>29</v>
      </c>
      <c r="C180" s="4">
        <v>0</v>
      </c>
      <c r="D180" s="5">
        <v>0</v>
      </c>
      <c r="E180" s="5"/>
      <c r="F180" s="78"/>
    </row>
    <row r="181" spans="1:7" x14ac:dyDescent="0.3">
      <c r="A181" s="29" t="s">
        <v>326</v>
      </c>
      <c r="B181" s="30" t="s">
        <v>25</v>
      </c>
      <c r="C181" s="157">
        <v>0</v>
      </c>
      <c r="D181" s="157">
        <v>0</v>
      </c>
      <c r="E181" s="29" t="s">
        <v>39</v>
      </c>
    </row>
    <row r="182" spans="1:7" x14ac:dyDescent="0.3">
      <c r="A182" s="2" t="s">
        <v>347</v>
      </c>
      <c r="B182" t="s">
        <v>25</v>
      </c>
      <c r="C182" s="198">
        <v>4748</v>
      </c>
      <c r="D182" s="198">
        <v>0</v>
      </c>
      <c r="E182" s="5"/>
      <c r="F182" s="78"/>
    </row>
    <row r="183" spans="1:7" x14ac:dyDescent="0.3">
      <c r="A183" s="2" t="s">
        <v>6</v>
      </c>
      <c r="B183" t="s">
        <v>23</v>
      </c>
      <c r="C183" s="198">
        <v>846</v>
      </c>
      <c r="D183" s="198">
        <v>0</v>
      </c>
      <c r="E183" s="5"/>
    </row>
    <row r="184" spans="1:7" x14ac:dyDescent="0.3">
      <c r="A184" s="2" t="s">
        <v>5</v>
      </c>
      <c r="B184" t="s">
        <v>24</v>
      </c>
      <c r="C184" s="198">
        <v>693</v>
      </c>
      <c r="D184" s="198">
        <v>0</v>
      </c>
      <c r="E184" s="5"/>
    </row>
    <row r="185" spans="1:7" x14ac:dyDescent="0.3">
      <c r="A185" s="2" t="s">
        <v>9</v>
      </c>
      <c r="B185" t="s">
        <v>26</v>
      </c>
      <c r="C185" s="198">
        <v>1170</v>
      </c>
      <c r="D185" s="198">
        <v>1170</v>
      </c>
      <c r="E185" s="5"/>
    </row>
    <row r="186" spans="1:7" x14ac:dyDescent="0.3">
      <c r="A186" s="2" t="s">
        <v>21</v>
      </c>
      <c r="B186" t="s">
        <v>22</v>
      </c>
      <c r="C186" s="198">
        <v>1896</v>
      </c>
      <c r="D186" s="198">
        <v>1896</v>
      </c>
      <c r="E186" s="5"/>
    </row>
    <row r="187" spans="1:7" x14ac:dyDescent="0.3">
      <c r="A187" s="2" t="s">
        <v>7</v>
      </c>
      <c r="B187" t="s">
        <v>36</v>
      </c>
      <c r="C187" s="4">
        <v>108</v>
      </c>
      <c r="D187" s="5">
        <v>0</v>
      </c>
      <c r="E187" s="5"/>
    </row>
    <row r="188" spans="1:7" x14ac:dyDescent="0.3">
      <c r="B188" s="8" t="s">
        <v>28</v>
      </c>
      <c r="C188" s="24">
        <f>SUM(C169:C187)</f>
        <v>11268</v>
      </c>
      <c r="D188" s="24">
        <f>SUM(D169:D187)</f>
        <v>4373</v>
      </c>
      <c r="E188" s="24"/>
    </row>
    <row r="189" spans="1:7" ht="17.399999999999999" x14ac:dyDescent="0.45">
      <c r="A189" s="27"/>
      <c r="B189" s="56" t="s">
        <v>250</v>
      </c>
      <c r="C189" s="57">
        <f>C167+C188</f>
        <v>22536</v>
      </c>
      <c r="D189" s="57">
        <f>D167+D188</f>
        <v>8746</v>
      </c>
      <c r="E189" s="57"/>
    </row>
    <row r="190" spans="1:7" ht="17.399999999999999" x14ac:dyDescent="0.45">
      <c r="B190" s="94"/>
      <c r="C190" s="118"/>
      <c r="D190" s="95"/>
      <c r="E190" s="95"/>
    </row>
    <row r="191" spans="1:7" ht="15.6" x14ac:dyDescent="0.3">
      <c r="A191" s="114" t="s">
        <v>50</v>
      </c>
      <c r="B191" s="2" t="s">
        <v>461</v>
      </c>
      <c r="D191" s="24"/>
      <c r="E191" s="24"/>
    </row>
    <row r="192" spans="1:7" x14ac:dyDescent="0.3">
      <c r="A192" s="113" t="s">
        <v>0</v>
      </c>
      <c r="B192" s="120" t="s">
        <v>359</v>
      </c>
      <c r="C192" s="193" t="s">
        <v>426</v>
      </c>
      <c r="D192" s="193" t="s">
        <v>426</v>
      </c>
      <c r="E192" s="107"/>
    </row>
    <row r="193" spans="1:5" x14ac:dyDescent="0.3">
      <c r="A193" s="2" t="s">
        <v>1</v>
      </c>
    </row>
    <row r="194" spans="1:5" x14ac:dyDescent="0.3">
      <c r="A194" s="15" t="s">
        <v>19</v>
      </c>
      <c r="B194" t="s">
        <v>17</v>
      </c>
      <c r="C194" s="87">
        <v>39</v>
      </c>
      <c r="D194" s="88">
        <v>39</v>
      </c>
      <c r="E194" s="23"/>
    </row>
    <row r="195" spans="1:5" x14ac:dyDescent="0.3">
      <c r="A195" s="15" t="s">
        <v>19</v>
      </c>
      <c r="B195" t="s">
        <v>30</v>
      </c>
      <c r="C195" s="87">
        <v>0</v>
      </c>
      <c r="D195" s="88">
        <v>0</v>
      </c>
      <c r="E195" s="23"/>
    </row>
    <row r="196" spans="1:5" x14ac:dyDescent="0.3">
      <c r="A196" s="2" t="s">
        <v>346</v>
      </c>
      <c r="B196" t="s">
        <v>8</v>
      </c>
      <c r="C196" s="4">
        <v>0</v>
      </c>
      <c r="D196" s="5">
        <v>0</v>
      </c>
      <c r="E196" s="5"/>
    </row>
    <row r="197" spans="1:5" x14ac:dyDescent="0.3">
      <c r="A197" s="29" t="s">
        <v>326</v>
      </c>
      <c r="B197" s="30" t="s">
        <v>328</v>
      </c>
      <c r="C197" s="157">
        <v>0</v>
      </c>
      <c r="D197" s="157">
        <v>0</v>
      </c>
      <c r="E197" s="29" t="s">
        <v>39</v>
      </c>
    </row>
    <row r="198" spans="1:5" x14ac:dyDescent="0.3">
      <c r="A198" s="2" t="s">
        <v>347</v>
      </c>
      <c r="B198" t="s">
        <v>327</v>
      </c>
      <c r="C198" s="198">
        <v>3165</v>
      </c>
      <c r="D198" s="5"/>
      <c r="E198" s="5"/>
    </row>
    <row r="199" spans="1:5" x14ac:dyDescent="0.3">
      <c r="A199" s="2" t="s">
        <v>6</v>
      </c>
      <c r="B199" t="s">
        <v>12</v>
      </c>
      <c r="C199" s="198">
        <v>564</v>
      </c>
      <c r="D199" s="5"/>
      <c r="E199" s="5"/>
    </row>
    <row r="200" spans="1:5" x14ac:dyDescent="0.3">
      <c r="A200" s="2" t="s">
        <v>5</v>
      </c>
      <c r="B200" t="s">
        <v>13</v>
      </c>
      <c r="C200" s="198">
        <v>462</v>
      </c>
      <c r="D200" s="5"/>
      <c r="E200" s="5"/>
    </row>
    <row r="201" spans="1:5" x14ac:dyDescent="0.3">
      <c r="A201" s="2" t="s">
        <v>9</v>
      </c>
      <c r="B201" t="s">
        <v>14</v>
      </c>
      <c r="C201" s="198">
        <v>780</v>
      </c>
      <c r="D201" s="198">
        <v>780</v>
      </c>
      <c r="E201" s="5"/>
    </row>
    <row r="202" spans="1:5" x14ac:dyDescent="0.3">
      <c r="A202" s="2" t="s">
        <v>21</v>
      </c>
      <c r="B202" s="28" t="s">
        <v>121</v>
      </c>
      <c r="C202" s="4">
        <v>0</v>
      </c>
      <c r="D202" s="5">
        <v>0</v>
      </c>
      <c r="E202" s="5"/>
    </row>
    <row r="203" spans="1:5" x14ac:dyDescent="0.3">
      <c r="A203" s="2" t="s">
        <v>7</v>
      </c>
      <c r="B203" s="28" t="s">
        <v>121</v>
      </c>
      <c r="C203" s="4">
        <v>0</v>
      </c>
      <c r="D203" s="5">
        <v>0</v>
      </c>
      <c r="E203" s="5"/>
    </row>
    <row r="204" spans="1:5" x14ac:dyDescent="0.3">
      <c r="B204" s="8" t="s">
        <v>20</v>
      </c>
      <c r="C204" s="24">
        <f>SUM(C192:C203)</f>
        <v>5010</v>
      </c>
      <c r="D204" s="24">
        <f>SUM(D192:D203)</f>
        <v>819</v>
      </c>
      <c r="E204" s="24"/>
    </row>
    <row r="205" spans="1:5" ht="15.6" x14ac:dyDescent="0.3">
      <c r="A205" s="27"/>
      <c r="B205" s="58" t="s">
        <v>247</v>
      </c>
      <c r="C205" s="59">
        <f>C167+C188+C204</f>
        <v>27546</v>
      </c>
      <c r="D205" s="59">
        <f>D167+D188+D204</f>
        <v>9565</v>
      </c>
      <c r="E205" s="59"/>
    </row>
  </sheetData>
  <mergeCells count="3">
    <mergeCell ref="C15:D15"/>
    <mergeCell ref="C80:D80"/>
    <mergeCell ref="C144:D144"/>
  </mergeCells>
  <pageMargins left="0.7" right="0.7" top="0.75" bottom="0.75" header="0.3" footer="0.3"/>
  <pageSetup scale="17" fitToWidth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8" tint="-0.249977111117893"/>
    <pageSetUpPr fitToPage="1"/>
  </sheetPr>
  <dimension ref="A1:G117"/>
  <sheetViews>
    <sheetView zoomScaleNormal="100" workbookViewId="0">
      <selection activeCell="A2" sqref="A2"/>
    </sheetView>
  </sheetViews>
  <sheetFormatPr defaultRowHeight="14.4" x14ac:dyDescent="0.3"/>
  <cols>
    <col min="1" max="1" width="28.5546875" customWidth="1"/>
    <col min="2" max="2" width="29.88671875" customWidth="1"/>
    <col min="3" max="3" width="18.6640625" bestFit="1" customWidth="1"/>
    <col min="4" max="4" width="18.6640625" customWidth="1"/>
    <col min="5" max="5" width="22.33203125" bestFit="1" customWidth="1"/>
    <col min="6" max="6" width="25.44140625" customWidth="1"/>
    <col min="7" max="7" width="14.33203125" customWidth="1"/>
  </cols>
  <sheetData>
    <row r="1" spans="1:6" ht="21" x14ac:dyDescent="0.4">
      <c r="A1" s="53" t="s">
        <v>386</v>
      </c>
      <c r="D1" s="26"/>
    </row>
    <row r="2" spans="1:6" ht="15.6" x14ac:dyDescent="0.3">
      <c r="A2" s="44"/>
      <c r="D2" s="26"/>
    </row>
    <row r="3" spans="1:6" x14ac:dyDescent="0.3">
      <c r="A3" s="15" t="s">
        <v>388</v>
      </c>
      <c r="D3" s="26"/>
    </row>
    <row r="4" spans="1:6" x14ac:dyDescent="0.3">
      <c r="A4" s="15" t="s">
        <v>349</v>
      </c>
      <c r="D4" s="26"/>
    </row>
    <row r="5" spans="1:6" x14ac:dyDescent="0.3">
      <c r="A5" s="15" t="s">
        <v>437</v>
      </c>
      <c r="D5" s="26"/>
    </row>
    <row r="6" spans="1:6" x14ac:dyDescent="0.3">
      <c r="A6" s="15" t="s">
        <v>332</v>
      </c>
      <c r="D6" s="26"/>
    </row>
    <row r="7" spans="1:6" x14ac:dyDescent="0.3">
      <c r="A7" s="15" t="s">
        <v>333</v>
      </c>
      <c r="D7" s="26"/>
    </row>
    <row r="8" spans="1:6" x14ac:dyDescent="0.3">
      <c r="A8" s="15" t="s">
        <v>438</v>
      </c>
      <c r="D8" s="26"/>
    </row>
    <row r="9" spans="1:6" x14ac:dyDescent="0.3">
      <c r="A9" s="201" t="s">
        <v>444</v>
      </c>
      <c r="D9" s="26"/>
    </row>
    <row r="10" spans="1:6" x14ac:dyDescent="0.3">
      <c r="A10" s="15"/>
      <c r="D10" s="26"/>
    </row>
    <row r="11" spans="1:6" ht="15" customHeight="1" x14ac:dyDescent="0.3">
      <c r="A11" s="2" t="s">
        <v>384</v>
      </c>
      <c r="B11" s="2"/>
      <c r="C11" s="2"/>
      <c r="D11" s="26"/>
    </row>
    <row r="12" spans="1:6" x14ac:dyDescent="0.3">
      <c r="A12" s="2" t="s">
        <v>385</v>
      </c>
      <c r="B12" s="2"/>
      <c r="C12" s="2"/>
      <c r="D12" s="26"/>
    </row>
    <row r="13" spans="1:6" x14ac:dyDescent="0.3">
      <c r="A13" s="16"/>
      <c r="D13" s="26"/>
    </row>
    <row r="14" spans="1:6" ht="15.6" x14ac:dyDescent="0.3">
      <c r="A14" s="9" t="s">
        <v>38</v>
      </c>
      <c r="C14" s="205" t="s">
        <v>348</v>
      </c>
      <c r="D14" s="205"/>
      <c r="E14" s="115" t="s">
        <v>350</v>
      </c>
      <c r="F14" s="44"/>
    </row>
    <row r="15" spans="1:6" x14ac:dyDescent="0.3">
      <c r="A15" s="99" t="s">
        <v>387</v>
      </c>
      <c r="B15" s="99"/>
      <c r="C15" s="112" t="s">
        <v>352</v>
      </c>
      <c r="D15" s="101" t="s">
        <v>10</v>
      </c>
      <c r="E15" s="101"/>
      <c r="F15" s="2"/>
    </row>
    <row r="16" spans="1:6" ht="15.6" x14ac:dyDescent="0.3">
      <c r="A16" s="115" t="s">
        <v>356</v>
      </c>
      <c r="B16" s="2" t="s">
        <v>446</v>
      </c>
      <c r="C16" s="127"/>
      <c r="D16" s="127"/>
      <c r="E16" s="127"/>
    </row>
    <row r="17" spans="1:6" x14ac:dyDescent="0.3">
      <c r="A17" s="110" t="s">
        <v>0</v>
      </c>
      <c r="B17" s="111" t="s">
        <v>353</v>
      </c>
      <c r="C17" s="111" t="s">
        <v>336</v>
      </c>
      <c r="D17" s="111" t="s">
        <v>336</v>
      </c>
      <c r="E17" s="5"/>
      <c r="F17" s="107"/>
    </row>
    <row r="18" spans="1:6" x14ac:dyDescent="0.3">
      <c r="A18" s="2" t="s">
        <v>1</v>
      </c>
      <c r="C18" s="50"/>
      <c r="D18" s="50"/>
    </row>
    <row r="19" spans="1:6" x14ac:dyDescent="0.3">
      <c r="A19" s="15" t="s">
        <v>19</v>
      </c>
      <c r="B19" t="s">
        <v>15</v>
      </c>
      <c r="C19" s="192">
        <v>130</v>
      </c>
      <c r="D19" s="192">
        <v>130</v>
      </c>
      <c r="E19" s="23"/>
    </row>
    <row r="20" spans="1:6" x14ac:dyDescent="0.3">
      <c r="A20" s="15" t="s">
        <v>19</v>
      </c>
      <c r="B20" t="s">
        <v>120</v>
      </c>
      <c r="C20" s="87">
        <v>500</v>
      </c>
      <c r="D20" s="88">
        <v>0</v>
      </c>
      <c r="E20" s="62"/>
      <c r="F20" s="9"/>
    </row>
    <row r="21" spans="1:6" x14ac:dyDescent="0.3">
      <c r="A21" s="15" t="s">
        <v>19</v>
      </c>
      <c r="B21" t="s">
        <v>16</v>
      </c>
      <c r="C21" s="87">
        <v>145</v>
      </c>
      <c r="D21" s="88">
        <v>145</v>
      </c>
      <c r="E21" s="23"/>
    </row>
    <row r="22" spans="1:6" x14ac:dyDescent="0.3">
      <c r="A22" s="15" t="s">
        <v>19</v>
      </c>
      <c r="B22" t="s">
        <v>17</v>
      </c>
      <c r="C22" s="87">
        <v>78</v>
      </c>
      <c r="D22" s="88">
        <v>78</v>
      </c>
      <c r="E22" s="23"/>
    </row>
    <row r="23" spans="1:6" x14ac:dyDescent="0.3">
      <c r="A23" s="15" t="s">
        <v>19</v>
      </c>
      <c r="B23" t="s">
        <v>18</v>
      </c>
      <c r="C23" s="88">
        <v>25</v>
      </c>
      <c r="D23" s="88">
        <v>25</v>
      </c>
      <c r="E23" s="23"/>
      <c r="F23" s="20"/>
    </row>
    <row r="24" spans="1:6" x14ac:dyDescent="0.3">
      <c r="A24" s="104" t="s">
        <v>337</v>
      </c>
      <c r="B24" t="s">
        <v>338</v>
      </c>
      <c r="C24" s="88">
        <v>10</v>
      </c>
      <c r="D24" s="88">
        <v>10</v>
      </c>
      <c r="E24" s="23"/>
      <c r="F24" s="20"/>
    </row>
    <row r="25" spans="1:6" x14ac:dyDescent="0.3">
      <c r="A25" s="104" t="s">
        <v>337</v>
      </c>
      <c r="B25" t="s">
        <v>339</v>
      </c>
      <c r="C25" s="88">
        <v>195</v>
      </c>
      <c r="D25" s="88">
        <v>0</v>
      </c>
      <c r="E25" s="20" t="s">
        <v>108</v>
      </c>
      <c r="F25" s="20"/>
    </row>
    <row r="26" spans="1:6" x14ac:dyDescent="0.3">
      <c r="A26" s="96" t="s">
        <v>341</v>
      </c>
      <c r="B26" t="s">
        <v>340</v>
      </c>
      <c r="C26" s="88">
        <v>200</v>
      </c>
      <c r="D26" s="88">
        <v>0</v>
      </c>
      <c r="E26" s="20"/>
      <c r="F26" s="20"/>
    </row>
    <row r="27" spans="1:6" x14ac:dyDescent="0.3">
      <c r="A27" s="2" t="s">
        <v>346</v>
      </c>
      <c r="B27" t="s">
        <v>340</v>
      </c>
      <c r="C27" s="4">
        <v>238</v>
      </c>
      <c r="D27" s="5">
        <v>0</v>
      </c>
      <c r="E27" s="20" t="s">
        <v>108</v>
      </c>
      <c r="F27" s="20"/>
    </row>
    <row r="28" spans="1:6" x14ac:dyDescent="0.3">
      <c r="A28" s="2" t="s">
        <v>326</v>
      </c>
      <c r="B28" t="s">
        <v>25</v>
      </c>
      <c r="C28" s="198">
        <v>4644</v>
      </c>
      <c r="D28" s="198">
        <v>0</v>
      </c>
      <c r="E28" s="2"/>
      <c r="F28" s="2"/>
    </row>
    <row r="29" spans="1:6" x14ac:dyDescent="0.3">
      <c r="A29" s="2" t="s">
        <v>347</v>
      </c>
      <c r="B29" t="s">
        <v>25</v>
      </c>
      <c r="C29" s="198">
        <v>4748</v>
      </c>
      <c r="D29" s="198">
        <v>0</v>
      </c>
      <c r="E29" s="5"/>
    </row>
    <row r="30" spans="1:6" x14ac:dyDescent="0.3">
      <c r="A30" s="2" t="s">
        <v>6</v>
      </c>
      <c r="B30" t="s">
        <v>23</v>
      </c>
      <c r="C30" s="198">
        <v>846</v>
      </c>
      <c r="D30" s="198">
        <v>0</v>
      </c>
      <c r="E30" s="5"/>
    </row>
    <row r="31" spans="1:6" x14ac:dyDescent="0.3">
      <c r="A31" s="2" t="s">
        <v>5</v>
      </c>
      <c r="B31" t="s">
        <v>24</v>
      </c>
      <c r="C31" s="198">
        <v>693</v>
      </c>
      <c r="D31" s="198">
        <v>0</v>
      </c>
      <c r="E31" s="5"/>
    </row>
    <row r="32" spans="1:6" x14ac:dyDescent="0.3">
      <c r="A32" s="2" t="s">
        <v>9</v>
      </c>
      <c r="B32" t="s">
        <v>26</v>
      </c>
      <c r="C32" s="198">
        <v>1170</v>
      </c>
      <c r="D32" s="198">
        <v>1170</v>
      </c>
      <c r="E32" s="4"/>
    </row>
    <row r="33" spans="1:6" x14ac:dyDescent="0.3">
      <c r="A33" s="2" t="s">
        <v>21</v>
      </c>
      <c r="B33" t="s">
        <v>22</v>
      </c>
      <c r="C33" s="198">
        <v>1896</v>
      </c>
      <c r="D33" s="198">
        <v>1896</v>
      </c>
      <c r="E33" s="5"/>
    </row>
    <row r="34" spans="1:6" x14ac:dyDescent="0.3">
      <c r="A34" s="2" t="s">
        <v>7</v>
      </c>
      <c r="B34" t="s">
        <v>36</v>
      </c>
      <c r="C34" s="4">
        <v>108</v>
      </c>
      <c r="D34" s="5">
        <v>0</v>
      </c>
      <c r="E34" s="5"/>
    </row>
    <row r="35" spans="1:6" x14ac:dyDescent="0.3">
      <c r="B35" s="8" t="s">
        <v>27</v>
      </c>
      <c r="C35" s="24">
        <f>SUM(C17:C34)</f>
        <v>15626</v>
      </c>
      <c r="D35" s="24">
        <f>SUM(D19:D34)</f>
        <v>3454</v>
      </c>
      <c r="E35" s="24"/>
    </row>
    <row r="36" spans="1:6" ht="15.6" x14ac:dyDescent="0.3">
      <c r="A36" s="115" t="s">
        <v>354</v>
      </c>
      <c r="B36" s="2" t="s">
        <v>447</v>
      </c>
      <c r="C36" s="140"/>
      <c r="D36" s="140"/>
      <c r="E36" s="140"/>
    </row>
    <row r="37" spans="1:6" x14ac:dyDescent="0.3">
      <c r="A37" s="110" t="s">
        <v>0</v>
      </c>
      <c r="B37" s="111" t="s">
        <v>353</v>
      </c>
      <c r="C37" s="111" t="s">
        <v>336</v>
      </c>
      <c r="D37" s="111" t="s">
        <v>336</v>
      </c>
      <c r="E37" s="5"/>
      <c r="F37" s="107"/>
    </row>
    <row r="38" spans="1:6" x14ac:dyDescent="0.3">
      <c r="A38" s="2" t="s">
        <v>1</v>
      </c>
    </row>
    <row r="39" spans="1:6" x14ac:dyDescent="0.3">
      <c r="A39" s="15" t="s">
        <v>19</v>
      </c>
      <c r="B39" t="s">
        <v>15</v>
      </c>
      <c r="C39" s="192">
        <v>130</v>
      </c>
      <c r="D39" s="192">
        <v>130</v>
      </c>
      <c r="E39" s="23"/>
    </row>
    <row r="40" spans="1:6" x14ac:dyDescent="0.3">
      <c r="A40" s="15" t="s">
        <v>19</v>
      </c>
      <c r="B40" t="s">
        <v>120</v>
      </c>
      <c r="C40" s="87">
        <v>500</v>
      </c>
      <c r="D40" s="88">
        <v>0</v>
      </c>
      <c r="E40" s="62"/>
      <c r="F40" s="9"/>
    </row>
    <row r="41" spans="1:6" x14ac:dyDescent="0.3">
      <c r="A41" s="15" t="s">
        <v>19</v>
      </c>
      <c r="B41" t="s">
        <v>16</v>
      </c>
      <c r="C41" s="87">
        <v>145</v>
      </c>
      <c r="D41" s="88">
        <v>145</v>
      </c>
      <c r="E41" s="23"/>
    </row>
    <row r="42" spans="1:6" x14ac:dyDescent="0.3">
      <c r="A42" s="15" t="s">
        <v>19</v>
      </c>
      <c r="B42" t="s">
        <v>17</v>
      </c>
      <c r="C42" s="87">
        <v>78</v>
      </c>
      <c r="D42" s="88">
        <v>78</v>
      </c>
      <c r="E42" s="23"/>
    </row>
    <row r="43" spans="1:6" x14ac:dyDescent="0.3">
      <c r="A43" s="15" t="s">
        <v>19</v>
      </c>
      <c r="B43" t="s">
        <v>18</v>
      </c>
      <c r="C43" s="88">
        <v>25</v>
      </c>
      <c r="D43" s="88">
        <v>25</v>
      </c>
      <c r="E43" s="23"/>
      <c r="F43" s="20"/>
    </row>
    <row r="44" spans="1:6" x14ac:dyDescent="0.3">
      <c r="A44" s="104" t="s">
        <v>337</v>
      </c>
      <c r="B44" t="s">
        <v>338</v>
      </c>
      <c r="C44" s="88">
        <v>10</v>
      </c>
      <c r="D44" s="88">
        <v>10</v>
      </c>
      <c r="E44" s="23"/>
      <c r="F44" s="20"/>
    </row>
    <row r="45" spans="1:6" x14ac:dyDescent="0.3">
      <c r="A45" s="104" t="s">
        <v>337</v>
      </c>
      <c r="B45" t="s">
        <v>339</v>
      </c>
      <c r="C45" s="88">
        <v>195</v>
      </c>
      <c r="D45" s="88">
        <v>0</v>
      </c>
      <c r="E45" s="20" t="s">
        <v>108</v>
      </c>
      <c r="F45" s="20"/>
    </row>
    <row r="46" spans="1:6" x14ac:dyDescent="0.3">
      <c r="A46" s="96" t="s">
        <v>341</v>
      </c>
      <c r="B46" t="s">
        <v>340</v>
      </c>
      <c r="C46" s="88">
        <v>200</v>
      </c>
      <c r="D46" s="88">
        <v>0</v>
      </c>
      <c r="E46" s="20"/>
      <c r="F46" s="20"/>
    </row>
    <row r="47" spans="1:6" x14ac:dyDescent="0.3">
      <c r="A47" s="2" t="s">
        <v>346</v>
      </c>
      <c r="B47" t="s">
        <v>340</v>
      </c>
      <c r="C47" s="4">
        <v>238</v>
      </c>
      <c r="D47" s="5">
        <v>0</v>
      </c>
      <c r="E47" s="20" t="s">
        <v>108</v>
      </c>
      <c r="F47" s="20"/>
    </row>
    <row r="48" spans="1:6" x14ac:dyDescent="0.3">
      <c r="A48" s="2" t="s">
        <v>326</v>
      </c>
      <c r="B48" t="s">
        <v>25</v>
      </c>
      <c r="C48" s="198">
        <v>4644</v>
      </c>
      <c r="D48" s="198">
        <v>0</v>
      </c>
      <c r="E48" s="2"/>
      <c r="F48" s="2"/>
    </row>
    <row r="49" spans="1:7" x14ac:dyDescent="0.3">
      <c r="A49" s="2" t="s">
        <v>347</v>
      </c>
      <c r="B49" t="s">
        <v>25</v>
      </c>
      <c r="C49" s="198">
        <v>4748</v>
      </c>
      <c r="D49" s="198">
        <v>0</v>
      </c>
      <c r="E49" s="5"/>
    </row>
    <row r="50" spans="1:7" x14ac:dyDescent="0.3">
      <c r="A50" s="2" t="s">
        <v>6</v>
      </c>
      <c r="B50" t="s">
        <v>23</v>
      </c>
      <c r="C50" s="198">
        <v>846</v>
      </c>
      <c r="D50" s="198">
        <v>0</v>
      </c>
      <c r="E50" s="5"/>
    </row>
    <row r="51" spans="1:7" x14ac:dyDescent="0.3">
      <c r="A51" s="2" t="s">
        <v>5</v>
      </c>
      <c r="B51" t="s">
        <v>24</v>
      </c>
      <c r="C51" s="198">
        <v>693</v>
      </c>
      <c r="D51" s="198">
        <v>0</v>
      </c>
      <c r="E51" s="5"/>
    </row>
    <row r="52" spans="1:7" x14ac:dyDescent="0.3">
      <c r="A52" s="2" t="s">
        <v>9</v>
      </c>
      <c r="B52" t="s">
        <v>26</v>
      </c>
      <c r="C52" s="198">
        <v>1170</v>
      </c>
      <c r="D52" s="198">
        <v>1170</v>
      </c>
      <c r="E52" s="4"/>
    </row>
    <row r="53" spans="1:7" x14ac:dyDescent="0.3">
      <c r="A53" s="2" t="s">
        <v>21</v>
      </c>
      <c r="B53" t="s">
        <v>22</v>
      </c>
      <c r="C53" s="198">
        <v>1896</v>
      </c>
      <c r="D53" s="198">
        <v>1896</v>
      </c>
      <c r="E53" s="5"/>
    </row>
    <row r="54" spans="1:7" x14ac:dyDescent="0.3">
      <c r="A54" s="2" t="s">
        <v>7</v>
      </c>
      <c r="B54" t="s">
        <v>36</v>
      </c>
      <c r="C54" s="4">
        <v>108</v>
      </c>
      <c r="D54" s="5">
        <v>0</v>
      </c>
      <c r="E54" s="5"/>
    </row>
    <row r="55" spans="1:7" x14ac:dyDescent="0.3">
      <c r="B55" s="8" t="s">
        <v>28</v>
      </c>
      <c r="C55" s="24">
        <f>SUM(C37:C54)</f>
        <v>15626</v>
      </c>
      <c r="D55" s="24">
        <f>SUM(D39:D54)</f>
        <v>3454</v>
      </c>
      <c r="E55" s="24"/>
    </row>
    <row r="56" spans="1:7" ht="17.399999999999999" x14ac:dyDescent="0.45">
      <c r="A56" s="100"/>
      <c r="B56" s="105" t="s">
        <v>252</v>
      </c>
      <c r="C56" s="106">
        <f>C35+C55</f>
        <v>31252</v>
      </c>
      <c r="D56" s="106">
        <f>D35+D55</f>
        <v>6908</v>
      </c>
      <c r="E56" s="106"/>
      <c r="F56" s="108"/>
      <c r="G56" s="108"/>
    </row>
    <row r="57" spans="1:7" x14ac:dyDescent="0.3">
      <c r="B57" s="8"/>
      <c r="C57" s="5"/>
      <c r="D57" s="5"/>
      <c r="E57" s="5"/>
    </row>
    <row r="58" spans="1:7" ht="15.6" x14ac:dyDescent="0.3">
      <c r="A58" s="115" t="s">
        <v>355</v>
      </c>
      <c r="B58" s="2" t="s">
        <v>449</v>
      </c>
      <c r="C58" s="141"/>
      <c r="D58" s="141"/>
      <c r="E58" s="141"/>
    </row>
    <row r="59" spans="1:7" x14ac:dyDescent="0.3">
      <c r="A59" s="113" t="s">
        <v>0</v>
      </c>
      <c r="B59" s="111" t="s">
        <v>353</v>
      </c>
      <c r="C59" s="111" t="s">
        <v>336</v>
      </c>
      <c r="D59" s="111" t="s">
        <v>336</v>
      </c>
      <c r="E59" s="5"/>
      <c r="F59" s="107"/>
    </row>
    <row r="60" spans="1:7" x14ac:dyDescent="0.3">
      <c r="A60" s="2" t="s">
        <v>1</v>
      </c>
      <c r="F60" s="28"/>
    </row>
    <row r="61" spans="1:7" x14ac:dyDescent="0.3">
      <c r="A61" s="15" t="s">
        <v>19</v>
      </c>
      <c r="B61" t="s">
        <v>17</v>
      </c>
      <c r="C61" s="87">
        <v>39</v>
      </c>
      <c r="D61" s="88">
        <v>39</v>
      </c>
      <c r="E61" s="23"/>
    </row>
    <row r="62" spans="1:7" x14ac:dyDescent="0.3">
      <c r="A62" s="104" t="s">
        <v>337</v>
      </c>
      <c r="B62" t="s">
        <v>345</v>
      </c>
      <c r="C62" s="88">
        <v>60</v>
      </c>
      <c r="D62" s="88">
        <v>60</v>
      </c>
      <c r="E62" s="20"/>
      <c r="F62" s="20"/>
    </row>
    <row r="63" spans="1:7" x14ac:dyDescent="0.3">
      <c r="A63" s="2" t="s">
        <v>346</v>
      </c>
      <c r="B63" t="s">
        <v>8</v>
      </c>
      <c r="C63" s="77">
        <v>0</v>
      </c>
      <c r="D63" s="5">
        <v>0</v>
      </c>
      <c r="E63" s="5"/>
    </row>
    <row r="64" spans="1:7" x14ac:dyDescent="0.3">
      <c r="A64" s="2" t="s">
        <v>326</v>
      </c>
      <c r="B64" t="s">
        <v>328</v>
      </c>
      <c r="C64" s="199">
        <v>3105</v>
      </c>
      <c r="D64" s="24">
        <v>0</v>
      </c>
      <c r="E64" s="2"/>
      <c r="F64" s="2"/>
      <c r="G64" s="2"/>
    </row>
    <row r="65" spans="1:7" x14ac:dyDescent="0.3">
      <c r="A65" s="2" t="s">
        <v>347</v>
      </c>
      <c r="B65" t="s">
        <v>327</v>
      </c>
      <c r="C65" s="199">
        <v>3165</v>
      </c>
      <c r="D65" s="5"/>
      <c r="E65" s="5"/>
    </row>
    <row r="66" spans="1:7" x14ac:dyDescent="0.3">
      <c r="A66" s="2" t="s">
        <v>6</v>
      </c>
      <c r="B66" t="s">
        <v>12</v>
      </c>
      <c r="C66" s="199">
        <v>564</v>
      </c>
      <c r="D66" s="5"/>
      <c r="E66" s="5"/>
    </row>
    <row r="67" spans="1:7" x14ac:dyDescent="0.3">
      <c r="A67" s="2" t="s">
        <v>5</v>
      </c>
      <c r="B67" t="s">
        <v>13</v>
      </c>
      <c r="C67" s="199">
        <v>462</v>
      </c>
      <c r="D67" s="5"/>
      <c r="E67" s="5"/>
    </row>
    <row r="68" spans="1:7" x14ac:dyDescent="0.3">
      <c r="A68" s="2" t="s">
        <v>9</v>
      </c>
      <c r="B68" t="s">
        <v>14</v>
      </c>
      <c r="C68" s="199">
        <v>780</v>
      </c>
      <c r="D68" s="198">
        <v>780</v>
      </c>
      <c r="E68" s="5"/>
    </row>
    <row r="69" spans="1:7" x14ac:dyDescent="0.3">
      <c r="A69" s="2" t="s">
        <v>21</v>
      </c>
      <c r="B69" s="28" t="s">
        <v>121</v>
      </c>
      <c r="C69" s="4">
        <v>0</v>
      </c>
      <c r="D69" s="5">
        <v>0</v>
      </c>
      <c r="E69" s="5"/>
      <c r="F69" s="28"/>
    </row>
    <row r="70" spans="1:7" x14ac:dyDescent="0.3">
      <c r="A70" s="2" t="s">
        <v>7</v>
      </c>
      <c r="B70" s="28" t="s">
        <v>121</v>
      </c>
      <c r="C70" s="4">
        <v>0</v>
      </c>
      <c r="D70" s="5">
        <v>0</v>
      </c>
      <c r="E70" s="5"/>
      <c r="F70" s="28"/>
    </row>
    <row r="71" spans="1:7" x14ac:dyDescent="0.3">
      <c r="B71" s="8" t="s">
        <v>20</v>
      </c>
      <c r="C71" s="24">
        <f>SUM(C59:C70)</f>
        <v>8175</v>
      </c>
      <c r="D71" s="24">
        <f>SUM(D59:D70)</f>
        <v>879</v>
      </c>
      <c r="E71" s="24"/>
    </row>
    <row r="72" spans="1:7" ht="15.6" x14ac:dyDescent="0.3">
      <c r="A72" s="100"/>
      <c r="B72" s="102" t="s">
        <v>251</v>
      </c>
      <c r="C72" s="103">
        <f>C35+C55+C71</f>
        <v>39427</v>
      </c>
      <c r="D72" s="103">
        <f>D35+D55+D71</f>
        <v>7787</v>
      </c>
      <c r="E72" s="103"/>
      <c r="F72" s="116"/>
      <c r="G72" s="116"/>
    </row>
    <row r="74" spans="1:7" ht="15.6" x14ac:dyDescent="0.3">
      <c r="A74" s="9" t="s">
        <v>38</v>
      </c>
      <c r="C74" s="203" t="s">
        <v>348</v>
      </c>
      <c r="D74" s="203"/>
      <c r="E74" s="44"/>
    </row>
    <row r="75" spans="1:7" x14ac:dyDescent="0.3">
      <c r="A75" s="99" t="s">
        <v>387</v>
      </c>
      <c r="B75" s="99"/>
      <c r="C75" s="112" t="s">
        <v>352</v>
      </c>
      <c r="D75" s="101" t="s">
        <v>10</v>
      </c>
      <c r="E75" s="101"/>
      <c r="F75" s="122"/>
      <c r="G75" s="2"/>
    </row>
    <row r="76" spans="1:7" ht="15.6" x14ac:dyDescent="0.3">
      <c r="A76" s="114" t="s">
        <v>357</v>
      </c>
      <c r="B76" s="2" t="s">
        <v>446</v>
      </c>
      <c r="C76" s="127"/>
      <c r="D76" s="127"/>
      <c r="E76" s="127"/>
    </row>
    <row r="77" spans="1:7" x14ac:dyDescent="0.3">
      <c r="A77" s="110" t="s">
        <v>0</v>
      </c>
      <c r="B77" s="111" t="s">
        <v>353</v>
      </c>
      <c r="C77" s="111" t="s">
        <v>336</v>
      </c>
      <c r="D77" s="111" t="s">
        <v>336</v>
      </c>
      <c r="E77" s="5"/>
      <c r="F77" s="107"/>
    </row>
    <row r="78" spans="1:7" x14ac:dyDescent="0.3">
      <c r="A78" s="2" t="s">
        <v>1</v>
      </c>
    </row>
    <row r="79" spans="1:7" x14ac:dyDescent="0.3">
      <c r="A79" s="15" t="s">
        <v>19</v>
      </c>
      <c r="B79" t="s">
        <v>15</v>
      </c>
      <c r="C79" s="192">
        <v>130</v>
      </c>
      <c r="D79" s="192">
        <v>130</v>
      </c>
      <c r="E79" s="22"/>
    </row>
    <row r="80" spans="1:7" x14ac:dyDescent="0.3">
      <c r="A80" s="15" t="s">
        <v>19</v>
      </c>
      <c r="B80" t="s">
        <v>120</v>
      </c>
      <c r="C80" s="88">
        <v>500</v>
      </c>
      <c r="D80" s="88">
        <v>0</v>
      </c>
      <c r="E80" s="22"/>
      <c r="F80" s="9"/>
    </row>
    <row r="81" spans="1:6" x14ac:dyDescent="0.3">
      <c r="A81" s="15" t="s">
        <v>19</v>
      </c>
      <c r="B81" t="s">
        <v>16</v>
      </c>
      <c r="C81" s="88">
        <v>145</v>
      </c>
      <c r="D81" s="88">
        <v>145</v>
      </c>
      <c r="E81" s="22"/>
    </row>
    <row r="82" spans="1:6" x14ac:dyDescent="0.3">
      <c r="A82" s="15" t="s">
        <v>19</v>
      </c>
      <c r="B82" t="s">
        <v>17</v>
      </c>
      <c r="C82" s="88">
        <v>78</v>
      </c>
      <c r="D82" s="88">
        <v>78</v>
      </c>
      <c r="E82" s="22"/>
    </row>
    <row r="83" spans="1:6" x14ac:dyDescent="0.3">
      <c r="A83" s="15" t="s">
        <v>19</v>
      </c>
      <c r="B83" t="s">
        <v>18</v>
      </c>
      <c r="C83" s="88">
        <v>25</v>
      </c>
      <c r="D83" s="88">
        <v>25</v>
      </c>
      <c r="E83" s="23"/>
      <c r="F83" s="20"/>
    </row>
    <row r="84" spans="1:6" x14ac:dyDescent="0.3">
      <c r="A84" s="15" t="s">
        <v>19</v>
      </c>
      <c r="B84" t="s">
        <v>344</v>
      </c>
      <c r="C84" s="88">
        <v>0</v>
      </c>
      <c r="D84" s="88">
        <v>0</v>
      </c>
      <c r="E84" s="20" t="s">
        <v>108</v>
      </c>
      <c r="F84" s="20"/>
    </row>
    <row r="85" spans="1:6" x14ac:dyDescent="0.3">
      <c r="A85" s="104" t="s">
        <v>337</v>
      </c>
      <c r="B85" t="s">
        <v>338</v>
      </c>
      <c r="C85" s="88">
        <v>10</v>
      </c>
      <c r="D85" s="88">
        <v>10</v>
      </c>
      <c r="E85" s="12"/>
      <c r="F85" s="20"/>
    </row>
    <row r="86" spans="1:6" x14ac:dyDescent="0.3">
      <c r="A86" s="104" t="s">
        <v>337</v>
      </c>
      <c r="B86" t="s">
        <v>343</v>
      </c>
      <c r="C86" s="88">
        <v>182</v>
      </c>
      <c r="D86" s="88">
        <v>0</v>
      </c>
      <c r="E86" s="20" t="s">
        <v>108</v>
      </c>
      <c r="F86" s="20"/>
    </row>
    <row r="87" spans="1:6" x14ac:dyDescent="0.3">
      <c r="A87" s="2" t="s">
        <v>346</v>
      </c>
      <c r="B87" t="s">
        <v>340</v>
      </c>
      <c r="C87" s="5">
        <v>88</v>
      </c>
      <c r="D87" s="5">
        <v>88</v>
      </c>
      <c r="E87" s="20" t="s">
        <v>108</v>
      </c>
      <c r="F87" s="20"/>
    </row>
    <row r="88" spans="1:6" x14ac:dyDescent="0.3">
      <c r="A88" s="2" t="s">
        <v>326</v>
      </c>
      <c r="B88" t="s">
        <v>25</v>
      </c>
      <c r="C88" s="198">
        <v>4644</v>
      </c>
      <c r="D88" s="198">
        <v>0</v>
      </c>
      <c r="E88" s="2"/>
      <c r="F88" s="2"/>
    </row>
    <row r="89" spans="1:6" x14ac:dyDescent="0.3">
      <c r="A89" s="2" t="s">
        <v>347</v>
      </c>
      <c r="B89" t="s">
        <v>25</v>
      </c>
      <c r="C89" s="198">
        <v>4748</v>
      </c>
      <c r="D89" s="198">
        <v>0</v>
      </c>
      <c r="E89" s="5"/>
    </row>
    <row r="90" spans="1:6" x14ac:dyDescent="0.3">
      <c r="A90" s="2" t="s">
        <v>6</v>
      </c>
      <c r="B90" t="s">
        <v>23</v>
      </c>
      <c r="C90" s="198">
        <v>846</v>
      </c>
      <c r="D90" s="198">
        <v>0</v>
      </c>
      <c r="E90" s="5"/>
    </row>
    <row r="91" spans="1:6" x14ac:dyDescent="0.3">
      <c r="A91" s="2" t="s">
        <v>5</v>
      </c>
      <c r="B91" t="s">
        <v>24</v>
      </c>
      <c r="C91" s="198">
        <v>693</v>
      </c>
      <c r="D91" s="198">
        <v>0</v>
      </c>
      <c r="E91" s="5"/>
    </row>
    <row r="92" spans="1:6" x14ac:dyDescent="0.3">
      <c r="A92" s="2" t="s">
        <v>9</v>
      </c>
      <c r="B92" t="s">
        <v>26</v>
      </c>
      <c r="C92" s="198">
        <v>1170</v>
      </c>
      <c r="D92" s="198">
        <v>1170</v>
      </c>
      <c r="E92" s="4"/>
    </row>
    <row r="93" spans="1:6" x14ac:dyDescent="0.3">
      <c r="A93" s="2" t="s">
        <v>21</v>
      </c>
      <c r="B93" t="s">
        <v>22</v>
      </c>
      <c r="C93" s="198">
        <v>1896</v>
      </c>
      <c r="D93" s="198">
        <v>1896</v>
      </c>
      <c r="E93" s="5"/>
    </row>
    <row r="94" spans="1:6" x14ac:dyDescent="0.3">
      <c r="A94" s="2" t="s">
        <v>7</v>
      </c>
      <c r="B94" t="s">
        <v>36</v>
      </c>
      <c r="C94" s="5">
        <v>108</v>
      </c>
      <c r="D94" s="5">
        <v>0</v>
      </c>
      <c r="E94" s="5"/>
    </row>
    <row r="95" spans="1:6" x14ac:dyDescent="0.3">
      <c r="B95" s="8" t="s">
        <v>27</v>
      </c>
      <c r="C95" s="24">
        <f>SUM(C77:C94)</f>
        <v>15263</v>
      </c>
      <c r="D95" s="24">
        <f>SUM(D77:D94)</f>
        <v>3542</v>
      </c>
      <c r="E95" s="24"/>
    </row>
    <row r="96" spans="1:6" ht="15.6" x14ac:dyDescent="0.3">
      <c r="A96" s="115" t="s">
        <v>358</v>
      </c>
      <c r="B96" s="2" t="s">
        <v>447</v>
      </c>
      <c r="C96" s="140"/>
      <c r="D96" s="140"/>
      <c r="E96" s="140"/>
    </row>
    <row r="97" spans="1:6" x14ac:dyDescent="0.3">
      <c r="A97" s="110" t="s">
        <v>0</v>
      </c>
      <c r="B97" s="111" t="s">
        <v>353</v>
      </c>
      <c r="C97" s="111" t="s">
        <v>336</v>
      </c>
      <c r="D97" s="111" t="s">
        <v>336</v>
      </c>
      <c r="E97" s="5"/>
      <c r="F97" s="107"/>
    </row>
    <row r="98" spans="1:6" x14ac:dyDescent="0.3">
      <c r="A98" s="2" t="s">
        <v>1</v>
      </c>
    </row>
    <row r="99" spans="1:6" x14ac:dyDescent="0.3">
      <c r="A99" s="15" t="s">
        <v>19</v>
      </c>
      <c r="B99" t="s">
        <v>15</v>
      </c>
      <c r="C99" s="192">
        <v>130</v>
      </c>
      <c r="D99" s="192">
        <v>130</v>
      </c>
      <c r="E99" s="23"/>
    </row>
    <row r="100" spans="1:6" x14ac:dyDescent="0.3">
      <c r="A100" s="15" t="s">
        <v>19</v>
      </c>
      <c r="B100" t="s">
        <v>120</v>
      </c>
      <c r="C100" s="87">
        <v>500</v>
      </c>
      <c r="D100" s="88">
        <v>0</v>
      </c>
      <c r="E100" s="62"/>
      <c r="F100" s="9"/>
    </row>
    <row r="101" spans="1:6" x14ac:dyDescent="0.3">
      <c r="A101" s="15" t="s">
        <v>19</v>
      </c>
      <c r="B101" t="s">
        <v>16</v>
      </c>
      <c r="C101" s="87">
        <v>145</v>
      </c>
      <c r="D101" s="88">
        <v>145</v>
      </c>
      <c r="E101" s="23"/>
    </row>
    <row r="102" spans="1:6" x14ac:dyDescent="0.3">
      <c r="A102" s="15" t="s">
        <v>19</v>
      </c>
      <c r="B102" t="s">
        <v>17</v>
      </c>
      <c r="C102" s="87">
        <v>78</v>
      </c>
      <c r="D102" s="88">
        <v>78</v>
      </c>
      <c r="E102" s="23"/>
    </row>
    <row r="103" spans="1:6" x14ac:dyDescent="0.3">
      <c r="A103" s="15" t="s">
        <v>19</v>
      </c>
      <c r="B103" t="s">
        <v>18</v>
      </c>
      <c r="C103" s="88">
        <v>25</v>
      </c>
      <c r="D103" s="88">
        <v>25</v>
      </c>
      <c r="E103" s="23"/>
      <c r="F103" s="20"/>
    </row>
    <row r="104" spans="1:6" x14ac:dyDescent="0.3">
      <c r="A104" s="15" t="s">
        <v>19</v>
      </c>
      <c r="B104" t="s">
        <v>344</v>
      </c>
      <c r="C104" s="88">
        <v>0</v>
      </c>
      <c r="D104" s="88">
        <v>0</v>
      </c>
      <c r="E104" s="20"/>
      <c r="F104" s="20"/>
    </row>
    <row r="105" spans="1:6" x14ac:dyDescent="0.3">
      <c r="A105" s="104" t="s">
        <v>337</v>
      </c>
      <c r="B105" t="s">
        <v>338</v>
      </c>
      <c r="C105" s="88">
        <v>10</v>
      </c>
      <c r="D105" s="88">
        <v>10</v>
      </c>
      <c r="E105" s="20"/>
      <c r="F105" s="20"/>
    </row>
    <row r="106" spans="1:6" x14ac:dyDescent="0.3">
      <c r="A106" s="104" t="s">
        <v>337</v>
      </c>
      <c r="B106" t="s">
        <v>342</v>
      </c>
      <c r="C106" s="88">
        <v>182</v>
      </c>
      <c r="D106" s="88">
        <v>0</v>
      </c>
      <c r="E106" s="20" t="s">
        <v>108</v>
      </c>
      <c r="F106" s="20"/>
    </row>
    <row r="107" spans="1:6" x14ac:dyDescent="0.3">
      <c r="A107" s="2" t="s">
        <v>346</v>
      </c>
      <c r="B107" t="s">
        <v>340</v>
      </c>
      <c r="C107" s="4">
        <v>88</v>
      </c>
      <c r="D107" s="5">
        <v>88</v>
      </c>
      <c r="E107" s="20" t="s">
        <v>108</v>
      </c>
      <c r="F107" s="20"/>
    </row>
    <row r="108" spans="1:6" x14ac:dyDescent="0.3">
      <c r="A108" s="2" t="s">
        <v>326</v>
      </c>
      <c r="B108" t="s">
        <v>25</v>
      </c>
      <c r="C108" s="198">
        <v>4644</v>
      </c>
      <c r="D108" s="198">
        <v>0</v>
      </c>
      <c r="E108" s="2"/>
    </row>
    <row r="109" spans="1:6" x14ac:dyDescent="0.3">
      <c r="A109" s="2" t="s">
        <v>347</v>
      </c>
      <c r="B109" t="s">
        <v>25</v>
      </c>
      <c r="C109" s="198">
        <v>4748</v>
      </c>
      <c r="D109" s="198">
        <v>0</v>
      </c>
    </row>
    <row r="110" spans="1:6" x14ac:dyDescent="0.3">
      <c r="A110" s="2" t="s">
        <v>6</v>
      </c>
      <c r="B110" t="s">
        <v>23</v>
      </c>
      <c r="C110" s="198">
        <v>846</v>
      </c>
      <c r="D110" s="198">
        <v>0</v>
      </c>
    </row>
    <row r="111" spans="1:6" x14ac:dyDescent="0.3">
      <c r="A111" s="2" t="s">
        <v>5</v>
      </c>
      <c r="B111" t="s">
        <v>24</v>
      </c>
      <c r="C111" s="198">
        <v>693</v>
      </c>
      <c r="D111" s="198">
        <v>0</v>
      </c>
    </row>
    <row r="112" spans="1:6" x14ac:dyDescent="0.3">
      <c r="A112" s="2" t="s">
        <v>9</v>
      </c>
      <c r="B112" t="s">
        <v>26</v>
      </c>
      <c r="C112" s="198">
        <v>1170</v>
      </c>
      <c r="D112" s="198">
        <v>1170</v>
      </c>
    </row>
    <row r="113" spans="1:7" x14ac:dyDescent="0.3">
      <c r="A113" s="2" t="s">
        <v>21</v>
      </c>
      <c r="B113" t="s">
        <v>22</v>
      </c>
      <c r="C113" s="198">
        <v>1896</v>
      </c>
      <c r="D113" s="198">
        <v>1896</v>
      </c>
    </row>
    <row r="114" spans="1:7" x14ac:dyDescent="0.3">
      <c r="A114" s="2" t="s">
        <v>7</v>
      </c>
      <c r="B114" t="s">
        <v>36</v>
      </c>
      <c r="C114" s="4">
        <v>108</v>
      </c>
      <c r="D114" s="5">
        <v>0</v>
      </c>
    </row>
    <row r="115" spans="1:7" x14ac:dyDescent="0.3">
      <c r="B115" s="8" t="s">
        <v>28</v>
      </c>
      <c r="C115" s="24">
        <f>SUM(C97:C114)</f>
        <v>15263</v>
      </c>
      <c r="D115" s="24">
        <f>SUM(D97:D114)</f>
        <v>3542</v>
      </c>
    </row>
    <row r="116" spans="1:7" ht="17.399999999999999" x14ac:dyDescent="0.45">
      <c r="A116" s="100"/>
      <c r="B116" s="105" t="s">
        <v>249</v>
      </c>
      <c r="C116" s="106">
        <f>C95+C115</f>
        <v>30526</v>
      </c>
      <c r="D116" s="106">
        <f>D95+D115</f>
        <v>7084</v>
      </c>
      <c r="E116" s="106"/>
      <c r="F116" s="108"/>
      <c r="G116" s="108"/>
    </row>
    <row r="117" spans="1:7" x14ac:dyDescent="0.3">
      <c r="B117" s="8"/>
      <c r="C117" s="5"/>
      <c r="D117" s="5"/>
      <c r="E117" s="5"/>
    </row>
  </sheetData>
  <mergeCells count="2">
    <mergeCell ref="C14:D14"/>
    <mergeCell ref="C74:D74"/>
  </mergeCells>
  <pageMargins left="0.7" right="0.7" top="0.75" bottom="0.75" header="0.3" footer="0.3"/>
  <pageSetup scale="2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-0.249977111117893"/>
  </sheetPr>
  <dimension ref="A1:F67"/>
  <sheetViews>
    <sheetView workbookViewId="0">
      <selection activeCell="A3" sqref="A3"/>
    </sheetView>
  </sheetViews>
  <sheetFormatPr defaultRowHeight="14.4" x14ac:dyDescent="0.3"/>
  <cols>
    <col min="1" max="1" width="22.88671875" customWidth="1"/>
    <col min="2" max="2" width="35.44140625" bestFit="1" customWidth="1"/>
    <col min="3" max="3" width="17.109375" bestFit="1" customWidth="1"/>
    <col min="4" max="4" width="15.109375" bestFit="1" customWidth="1"/>
    <col min="5" max="5" width="22.6640625" bestFit="1" customWidth="1"/>
    <col min="6" max="6" width="12.88671875" customWidth="1"/>
    <col min="7" max="7" width="15.33203125" customWidth="1"/>
    <col min="10" max="10" width="19.109375" customWidth="1"/>
    <col min="11" max="11" width="14" customWidth="1"/>
    <col min="12" max="12" width="12.5546875" customWidth="1"/>
    <col min="13" max="13" width="16.44140625" customWidth="1"/>
    <col min="14" max="14" width="13.44140625" customWidth="1"/>
  </cols>
  <sheetData>
    <row r="1" spans="1:6" ht="21" x14ac:dyDescent="0.4">
      <c r="A1" s="53" t="s">
        <v>380</v>
      </c>
    </row>
    <row r="2" spans="1:6" x14ac:dyDescent="0.3">
      <c r="A2" s="90" t="s">
        <v>395</v>
      </c>
    </row>
    <row r="3" spans="1:6" x14ac:dyDescent="0.3">
      <c r="A3" s="90"/>
    </row>
    <row r="4" spans="1:6" x14ac:dyDescent="0.3">
      <c r="A4" s="51" t="s">
        <v>381</v>
      </c>
    </row>
    <row r="5" spans="1:6" x14ac:dyDescent="0.3">
      <c r="A5" s="51" t="s">
        <v>349</v>
      </c>
    </row>
    <row r="6" spans="1:6" x14ac:dyDescent="0.3">
      <c r="A6" s="51" t="s">
        <v>437</v>
      </c>
    </row>
    <row r="7" spans="1:6" x14ac:dyDescent="0.3">
      <c r="A7" s="51" t="s">
        <v>366</v>
      </c>
    </row>
    <row r="8" spans="1:6" x14ac:dyDescent="0.3">
      <c r="A8" s="51" t="s">
        <v>438</v>
      </c>
    </row>
    <row r="9" spans="1:6" x14ac:dyDescent="0.3">
      <c r="A9" s="201" t="s">
        <v>444</v>
      </c>
    </row>
    <row r="10" spans="1:6" x14ac:dyDescent="0.3">
      <c r="A10" s="51"/>
    </row>
    <row r="11" spans="1:6" x14ac:dyDescent="0.3">
      <c r="A11" s="34" t="s">
        <v>378</v>
      </c>
      <c r="B11" s="33"/>
      <c r="C11" s="2"/>
      <c r="D11" s="2"/>
    </row>
    <row r="12" spans="1:6" x14ac:dyDescent="0.3">
      <c r="A12" s="2" t="s">
        <v>422</v>
      </c>
      <c r="B12" s="43" t="s">
        <v>423</v>
      </c>
      <c r="C12" s="5"/>
      <c r="D12" s="5"/>
    </row>
    <row r="13" spans="1:6" ht="16.2" x14ac:dyDescent="0.45">
      <c r="A13" s="2"/>
      <c r="B13" s="31"/>
      <c r="C13" s="31"/>
      <c r="D13" s="4"/>
      <c r="E13" s="13"/>
      <c r="F13" s="32"/>
    </row>
    <row r="14" spans="1:6" ht="15.6" x14ac:dyDescent="0.3">
      <c r="A14" s="9" t="s">
        <v>38</v>
      </c>
      <c r="C14" s="202" t="s">
        <v>348</v>
      </c>
      <c r="D14" s="202"/>
      <c r="E14" s="17"/>
    </row>
    <row r="15" spans="1:6" x14ac:dyDescent="0.3">
      <c r="A15" s="128" t="s">
        <v>394</v>
      </c>
      <c r="B15" s="129"/>
      <c r="C15" s="130" t="s">
        <v>352</v>
      </c>
      <c r="D15" s="130" t="s">
        <v>10</v>
      </c>
      <c r="E15" s="128" t="s">
        <v>350</v>
      </c>
    </row>
    <row r="16" spans="1:6" x14ac:dyDescent="0.3">
      <c r="A16" s="17" t="s">
        <v>47</v>
      </c>
      <c r="B16" s="18"/>
    </row>
    <row r="17" spans="1:5" ht="15.6" x14ac:dyDescent="0.3">
      <c r="A17" s="11" t="s">
        <v>3</v>
      </c>
      <c r="B17" s="2" t="s">
        <v>445</v>
      </c>
    </row>
    <row r="18" spans="1:5" ht="28.8" x14ac:dyDescent="0.3">
      <c r="A18" s="110" t="s">
        <v>0</v>
      </c>
      <c r="B18" s="123" t="s">
        <v>379</v>
      </c>
      <c r="C18" s="173" t="s">
        <v>423</v>
      </c>
      <c r="D18" s="173" t="s">
        <v>423</v>
      </c>
      <c r="E18" s="142" t="s">
        <v>351</v>
      </c>
    </row>
    <row r="19" spans="1:5" x14ac:dyDescent="0.3">
      <c r="A19" s="2" t="s">
        <v>1</v>
      </c>
    </row>
    <row r="20" spans="1:5" x14ac:dyDescent="0.3">
      <c r="A20" s="15" t="s">
        <v>19</v>
      </c>
      <c r="B20" t="s">
        <v>15</v>
      </c>
      <c r="C20" s="192">
        <v>130</v>
      </c>
      <c r="D20" s="192">
        <v>130</v>
      </c>
    </row>
    <row r="21" spans="1:5" x14ac:dyDescent="0.3">
      <c r="A21" s="15" t="s">
        <v>19</v>
      </c>
      <c r="B21" t="s">
        <v>120</v>
      </c>
      <c r="C21" s="87">
        <v>500</v>
      </c>
      <c r="D21" s="89">
        <v>0</v>
      </c>
    </row>
    <row r="22" spans="1:5" x14ac:dyDescent="0.3">
      <c r="A22" s="15" t="s">
        <v>19</v>
      </c>
      <c r="B22" t="s">
        <v>16</v>
      </c>
      <c r="C22" s="87">
        <v>145</v>
      </c>
      <c r="D22" s="88">
        <v>145</v>
      </c>
    </row>
    <row r="23" spans="1:5" x14ac:dyDescent="0.3">
      <c r="A23" s="15" t="s">
        <v>19</v>
      </c>
      <c r="B23" t="s">
        <v>17</v>
      </c>
      <c r="C23" s="87">
        <v>78</v>
      </c>
      <c r="D23" s="88">
        <v>78</v>
      </c>
    </row>
    <row r="24" spans="1:5" x14ac:dyDescent="0.3">
      <c r="A24" s="15" t="s">
        <v>19</v>
      </c>
      <c r="B24" t="s">
        <v>18</v>
      </c>
      <c r="C24" s="88">
        <v>25</v>
      </c>
      <c r="D24" s="88">
        <v>25</v>
      </c>
    </row>
    <row r="25" spans="1:5" x14ac:dyDescent="0.3">
      <c r="A25" s="2" t="s">
        <v>346</v>
      </c>
      <c r="B25" t="s">
        <v>29</v>
      </c>
      <c r="C25" s="4">
        <v>250</v>
      </c>
      <c r="D25" s="5">
        <v>125</v>
      </c>
    </row>
    <row r="26" spans="1:5" x14ac:dyDescent="0.3">
      <c r="A26" s="134" t="s">
        <v>326</v>
      </c>
      <c r="B26" s="135"/>
      <c r="C26" s="136">
        <v>0</v>
      </c>
      <c r="D26" s="137">
        <v>0</v>
      </c>
      <c r="E26" s="134" t="s">
        <v>382</v>
      </c>
    </row>
    <row r="27" spans="1:5" x14ac:dyDescent="0.3">
      <c r="A27" s="2" t="s">
        <v>347</v>
      </c>
      <c r="B27" t="s">
        <v>25</v>
      </c>
      <c r="C27" s="198">
        <v>4748</v>
      </c>
      <c r="D27" s="198">
        <v>0</v>
      </c>
    </row>
    <row r="28" spans="1:5" x14ac:dyDescent="0.3">
      <c r="A28" s="2" t="s">
        <v>6</v>
      </c>
      <c r="B28" t="s">
        <v>23</v>
      </c>
      <c r="C28" s="198">
        <v>846</v>
      </c>
      <c r="D28" s="198">
        <v>0</v>
      </c>
    </row>
    <row r="29" spans="1:5" x14ac:dyDescent="0.3">
      <c r="A29" s="2" t="s">
        <v>5</v>
      </c>
      <c r="B29" t="s">
        <v>24</v>
      </c>
      <c r="C29" s="198">
        <v>693</v>
      </c>
      <c r="D29" s="198">
        <v>0</v>
      </c>
    </row>
    <row r="30" spans="1:5" x14ac:dyDescent="0.3">
      <c r="A30" s="2" t="s">
        <v>9</v>
      </c>
      <c r="B30" t="s">
        <v>26</v>
      </c>
      <c r="C30" s="198">
        <v>1170</v>
      </c>
      <c r="D30" s="198">
        <v>1170</v>
      </c>
    </row>
    <row r="31" spans="1:5" x14ac:dyDescent="0.3">
      <c r="A31" s="2" t="s">
        <v>21</v>
      </c>
      <c r="B31" t="s">
        <v>22</v>
      </c>
      <c r="C31" s="198">
        <v>1896</v>
      </c>
      <c r="D31" s="198">
        <v>1896</v>
      </c>
    </row>
    <row r="32" spans="1:5" x14ac:dyDescent="0.3">
      <c r="A32" s="2" t="s">
        <v>241</v>
      </c>
      <c r="B32" t="s">
        <v>36</v>
      </c>
      <c r="C32" s="4">
        <v>108</v>
      </c>
      <c r="D32" s="5">
        <v>0</v>
      </c>
    </row>
    <row r="33" spans="1:5" x14ac:dyDescent="0.3">
      <c r="B33" s="8" t="s">
        <v>27</v>
      </c>
      <c r="C33" s="185">
        <f>SUM(C18:C32)</f>
        <v>10589</v>
      </c>
      <c r="D33" s="24">
        <f>SUM(D18:D32)</f>
        <v>3569</v>
      </c>
    </row>
    <row r="34" spans="1:5" ht="15.6" x14ac:dyDescent="0.3">
      <c r="A34" s="11" t="s">
        <v>4</v>
      </c>
      <c r="B34" s="2" t="s">
        <v>448</v>
      </c>
      <c r="C34" s="4"/>
      <c r="D34" s="4"/>
    </row>
    <row r="35" spans="1:5" ht="28.8" x14ac:dyDescent="0.3">
      <c r="A35" s="110" t="s">
        <v>0</v>
      </c>
      <c r="B35" s="123" t="s">
        <v>379</v>
      </c>
      <c r="C35" s="173" t="s">
        <v>423</v>
      </c>
      <c r="D35" s="173" t="s">
        <v>423</v>
      </c>
      <c r="E35" s="142" t="s">
        <v>351</v>
      </c>
    </row>
    <row r="36" spans="1:5" x14ac:dyDescent="0.3">
      <c r="A36" s="2" t="s">
        <v>1</v>
      </c>
    </row>
    <row r="37" spans="1:5" x14ac:dyDescent="0.3">
      <c r="A37" s="15" t="s">
        <v>19</v>
      </c>
      <c r="B37" t="s">
        <v>15</v>
      </c>
      <c r="C37" s="192">
        <v>130</v>
      </c>
      <c r="D37" s="192">
        <v>130</v>
      </c>
    </row>
    <row r="38" spans="1:5" x14ac:dyDescent="0.3">
      <c r="A38" s="15" t="s">
        <v>19</v>
      </c>
      <c r="B38" t="s">
        <v>120</v>
      </c>
      <c r="C38" s="87">
        <v>500</v>
      </c>
      <c r="D38" s="89">
        <v>0</v>
      </c>
    </row>
    <row r="39" spans="1:5" x14ac:dyDescent="0.3">
      <c r="A39" s="15" t="s">
        <v>19</v>
      </c>
      <c r="B39" t="s">
        <v>16</v>
      </c>
      <c r="C39" s="87">
        <v>145</v>
      </c>
      <c r="D39" s="88">
        <v>145</v>
      </c>
    </row>
    <row r="40" spans="1:5" x14ac:dyDescent="0.3">
      <c r="A40" s="15" t="s">
        <v>19</v>
      </c>
      <c r="B40" t="s">
        <v>17</v>
      </c>
      <c r="C40" s="87">
        <v>78</v>
      </c>
      <c r="D40" s="88">
        <v>78</v>
      </c>
    </row>
    <row r="41" spans="1:5" x14ac:dyDescent="0.3">
      <c r="A41" s="15" t="s">
        <v>19</v>
      </c>
      <c r="B41" t="s">
        <v>18</v>
      </c>
      <c r="C41" s="88">
        <v>25</v>
      </c>
      <c r="D41" s="88">
        <v>25</v>
      </c>
    </row>
    <row r="42" spans="1:5" x14ac:dyDescent="0.3">
      <c r="A42" s="2" t="s">
        <v>346</v>
      </c>
      <c r="B42" t="s">
        <v>29</v>
      </c>
      <c r="C42" s="4">
        <v>250</v>
      </c>
      <c r="D42" s="5">
        <v>125</v>
      </c>
    </row>
    <row r="43" spans="1:5" x14ac:dyDescent="0.3">
      <c r="A43" s="134" t="s">
        <v>326</v>
      </c>
      <c r="B43" s="135"/>
      <c r="C43" s="136">
        <v>0</v>
      </c>
      <c r="D43" s="137">
        <v>0</v>
      </c>
      <c r="E43" s="134" t="s">
        <v>382</v>
      </c>
    </row>
    <row r="44" spans="1:5" x14ac:dyDescent="0.3">
      <c r="A44" s="2" t="s">
        <v>347</v>
      </c>
      <c r="B44" t="s">
        <v>25</v>
      </c>
      <c r="C44" s="198">
        <v>4748</v>
      </c>
      <c r="D44" s="198">
        <v>0</v>
      </c>
    </row>
    <row r="45" spans="1:5" x14ac:dyDescent="0.3">
      <c r="A45" s="2" t="s">
        <v>6</v>
      </c>
      <c r="B45" t="s">
        <v>23</v>
      </c>
      <c r="C45" s="198">
        <v>846</v>
      </c>
      <c r="D45" s="198">
        <v>0</v>
      </c>
    </row>
    <row r="46" spans="1:5" x14ac:dyDescent="0.3">
      <c r="A46" s="2" t="s">
        <v>5</v>
      </c>
      <c r="B46" t="s">
        <v>24</v>
      </c>
      <c r="C46" s="198">
        <v>693</v>
      </c>
      <c r="D46" s="198">
        <v>0</v>
      </c>
    </row>
    <row r="47" spans="1:5" x14ac:dyDescent="0.3">
      <c r="A47" s="2" t="s">
        <v>9</v>
      </c>
      <c r="B47" t="s">
        <v>26</v>
      </c>
      <c r="C47" s="198">
        <v>1170</v>
      </c>
      <c r="D47" s="198">
        <v>1170</v>
      </c>
    </row>
    <row r="48" spans="1:5" x14ac:dyDescent="0.3">
      <c r="A48" s="2" t="s">
        <v>21</v>
      </c>
      <c r="B48" t="s">
        <v>22</v>
      </c>
      <c r="C48" s="198">
        <v>1896</v>
      </c>
      <c r="D48" s="198">
        <v>1896</v>
      </c>
    </row>
    <row r="49" spans="1:5" x14ac:dyDescent="0.3">
      <c r="A49" s="2" t="s">
        <v>241</v>
      </c>
      <c r="B49" t="s">
        <v>36</v>
      </c>
      <c r="C49" s="4">
        <v>108</v>
      </c>
      <c r="D49" s="5">
        <v>0</v>
      </c>
    </row>
    <row r="50" spans="1:5" x14ac:dyDescent="0.3">
      <c r="B50" s="8" t="s">
        <v>28</v>
      </c>
      <c r="C50" s="185">
        <f>SUM(C35:C49)</f>
        <v>10589</v>
      </c>
      <c r="D50" s="24">
        <f>SUM(D35:D49)</f>
        <v>3569</v>
      </c>
    </row>
    <row r="51" spans="1:5" ht="17.399999999999999" x14ac:dyDescent="0.45">
      <c r="A51" s="131"/>
      <c r="B51" s="159" t="s">
        <v>82</v>
      </c>
      <c r="C51" s="132">
        <f>C33+C50</f>
        <v>21178</v>
      </c>
      <c r="D51" s="132">
        <f>D33+D50</f>
        <v>7138</v>
      </c>
      <c r="E51" s="131"/>
    </row>
    <row r="52" spans="1:5" x14ac:dyDescent="0.3">
      <c r="B52" s="8"/>
      <c r="C52" s="5"/>
      <c r="D52" s="5"/>
    </row>
    <row r="53" spans="1:5" ht="15.6" x14ac:dyDescent="0.3">
      <c r="A53" s="11" t="s">
        <v>50</v>
      </c>
      <c r="B53" s="2" t="s">
        <v>450</v>
      </c>
      <c r="C53" s="24"/>
      <c r="D53" s="24"/>
    </row>
    <row r="54" spans="1:5" ht="28.8" x14ac:dyDescent="0.3">
      <c r="A54" s="110" t="s">
        <v>0</v>
      </c>
      <c r="B54" s="123" t="s">
        <v>379</v>
      </c>
      <c r="C54" s="173" t="s">
        <v>423</v>
      </c>
      <c r="D54" s="173" t="s">
        <v>423</v>
      </c>
      <c r="E54" s="142" t="s">
        <v>351</v>
      </c>
    </row>
    <row r="55" spans="1:5" x14ac:dyDescent="0.3">
      <c r="A55" s="2" t="s">
        <v>1</v>
      </c>
    </row>
    <row r="56" spans="1:5" x14ac:dyDescent="0.3">
      <c r="A56" s="15" t="s">
        <v>19</v>
      </c>
      <c r="B56" t="s">
        <v>17</v>
      </c>
      <c r="C56" s="88">
        <v>39</v>
      </c>
      <c r="D56" s="88">
        <v>39</v>
      </c>
    </row>
    <row r="57" spans="1:5" x14ac:dyDescent="0.3">
      <c r="A57" s="2" t="s">
        <v>346</v>
      </c>
      <c r="B57" t="s">
        <v>8</v>
      </c>
      <c r="C57" s="5">
        <v>100</v>
      </c>
      <c r="D57" s="5">
        <v>50</v>
      </c>
    </row>
    <row r="58" spans="1:5" x14ac:dyDescent="0.3">
      <c r="A58" s="134" t="s">
        <v>326</v>
      </c>
      <c r="B58" s="134"/>
      <c r="C58" s="136">
        <v>0</v>
      </c>
      <c r="D58" s="137">
        <v>0</v>
      </c>
      <c r="E58" s="134" t="s">
        <v>382</v>
      </c>
    </row>
    <row r="59" spans="1:5" x14ac:dyDescent="0.3">
      <c r="A59" s="2" t="s">
        <v>347</v>
      </c>
      <c r="B59" t="s">
        <v>327</v>
      </c>
      <c r="C59" s="199">
        <v>3165</v>
      </c>
      <c r="D59" s="4">
        <v>0</v>
      </c>
    </row>
    <row r="60" spans="1:5" x14ac:dyDescent="0.3">
      <c r="A60" s="2" t="s">
        <v>6</v>
      </c>
      <c r="B60" t="s">
        <v>12</v>
      </c>
      <c r="C60" s="199">
        <v>564</v>
      </c>
      <c r="D60" s="4">
        <v>0</v>
      </c>
    </row>
    <row r="61" spans="1:5" x14ac:dyDescent="0.3">
      <c r="A61" s="2" t="s">
        <v>5</v>
      </c>
      <c r="B61" t="s">
        <v>13</v>
      </c>
      <c r="C61" s="199">
        <v>462</v>
      </c>
      <c r="D61" s="4">
        <v>0</v>
      </c>
    </row>
    <row r="62" spans="1:5" x14ac:dyDescent="0.3">
      <c r="A62" s="2" t="s">
        <v>9</v>
      </c>
      <c r="B62" t="s">
        <v>14</v>
      </c>
      <c r="C62" s="198">
        <v>780</v>
      </c>
      <c r="D62" s="198">
        <v>780</v>
      </c>
    </row>
    <row r="63" spans="1:5" x14ac:dyDescent="0.3">
      <c r="A63" s="2" t="s">
        <v>21</v>
      </c>
      <c r="B63" s="28" t="s">
        <v>121</v>
      </c>
      <c r="C63" s="4">
        <v>0</v>
      </c>
      <c r="D63" s="4">
        <v>0</v>
      </c>
    </row>
    <row r="64" spans="1:5" x14ac:dyDescent="0.3">
      <c r="A64" s="2" t="s">
        <v>7</v>
      </c>
      <c r="B64" s="28" t="s">
        <v>121</v>
      </c>
      <c r="C64" s="4">
        <v>0</v>
      </c>
      <c r="D64" s="5">
        <v>0</v>
      </c>
    </row>
    <row r="65" spans="1:5" x14ac:dyDescent="0.3">
      <c r="B65" s="8" t="s">
        <v>20</v>
      </c>
      <c r="C65" s="185">
        <f>SUM(C54:C64)</f>
        <v>5110</v>
      </c>
      <c r="D65" s="24">
        <f>SUM(D54:D64)</f>
        <v>869</v>
      </c>
    </row>
    <row r="66" spans="1:5" x14ac:dyDescent="0.3">
      <c r="B66" s="8"/>
      <c r="C66" s="24"/>
      <c r="D66" s="24"/>
    </row>
    <row r="67" spans="1:5" ht="31.2" x14ac:dyDescent="0.3">
      <c r="A67" s="131"/>
      <c r="B67" s="158" t="s">
        <v>393</v>
      </c>
      <c r="C67" s="133">
        <f>C33+C50+C65</f>
        <v>26288</v>
      </c>
      <c r="D67" s="133">
        <f>D33+D50+D65</f>
        <v>8007</v>
      </c>
      <c r="E67" s="131"/>
    </row>
  </sheetData>
  <mergeCells count="1">
    <mergeCell ref="C14:D14"/>
  </mergeCells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8" tint="0.39997558519241921"/>
    <pageSetUpPr fitToPage="1"/>
  </sheetPr>
  <dimension ref="A1:G117"/>
  <sheetViews>
    <sheetView zoomScaleNormal="100" workbookViewId="0">
      <selection activeCell="A2" sqref="A2"/>
    </sheetView>
  </sheetViews>
  <sheetFormatPr defaultRowHeight="14.4" x14ac:dyDescent="0.3"/>
  <cols>
    <col min="1" max="1" width="28.6640625" customWidth="1"/>
    <col min="2" max="2" width="29.88671875" customWidth="1"/>
    <col min="3" max="4" width="18.6640625" bestFit="1" customWidth="1"/>
    <col min="5" max="5" width="22.88671875" customWidth="1"/>
    <col min="6" max="6" width="25.44140625" customWidth="1"/>
    <col min="7" max="7" width="14.33203125" customWidth="1"/>
  </cols>
  <sheetData>
    <row r="1" spans="1:6" ht="21" x14ac:dyDescent="0.4">
      <c r="A1" s="53" t="s">
        <v>334</v>
      </c>
      <c r="D1" s="26"/>
    </row>
    <row r="2" spans="1:6" ht="15.6" x14ac:dyDescent="0.3">
      <c r="A2" s="44"/>
      <c r="D2" s="26"/>
    </row>
    <row r="3" spans="1:6" x14ac:dyDescent="0.3">
      <c r="A3" s="15" t="s">
        <v>383</v>
      </c>
      <c r="D3" s="26"/>
    </row>
    <row r="4" spans="1:6" x14ac:dyDescent="0.3">
      <c r="A4" s="15" t="s">
        <v>349</v>
      </c>
      <c r="D4" s="26"/>
    </row>
    <row r="5" spans="1:6" x14ac:dyDescent="0.3">
      <c r="A5" s="15" t="s">
        <v>437</v>
      </c>
      <c r="D5" s="26"/>
    </row>
    <row r="6" spans="1:6" x14ac:dyDescent="0.3">
      <c r="A6" s="15" t="s">
        <v>332</v>
      </c>
      <c r="D6" s="26"/>
    </row>
    <row r="7" spans="1:6" x14ac:dyDescent="0.3">
      <c r="A7" s="15" t="s">
        <v>333</v>
      </c>
      <c r="D7" s="26"/>
    </row>
    <row r="8" spans="1:6" x14ac:dyDescent="0.3">
      <c r="A8" s="15" t="s">
        <v>438</v>
      </c>
      <c r="D8" s="26"/>
    </row>
    <row r="9" spans="1:6" x14ac:dyDescent="0.3">
      <c r="A9" s="201" t="s">
        <v>444</v>
      </c>
      <c r="D9" s="26"/>
    </row>
    <row r="10" spans="1:6" x14ac:dyDescent="0.3">
      <c r="A10" s="15"/>
      <c r="D10" s="26"/>
    </row>
    <row r="11" spans="1:6" ht="15" customHeight="1" x14ac:dyDescent="0.3">
      <c r="A11" s="2" t="s">
        <v>384</v>
      </c>
      <c r="B11" s="2"/>
      <c r="C11" s="2"/>
      <c r="D11" s="26"/>
    </row>
    <row r="12" spans="1:6" x14ac:dyDescent="0.3">
      <c r="A12" s="2" t="s">
        <v>385</v>
      </c>
      <c r="B12" s="2"/>
      <c r="C12" s="2"/>
      <c r="D12" s="26"/>
    </row>
    <row r="13" spans="1:6" x14ac:dyDescent="0.3">
      <c r="A13" s="16"/>
      <c r="D13" s="26"/>
    </row>
    <row r="14" spans="1:6" ht="15.6" x14ac:dyDescent="0.3">
      <c r="A14" s="9" t="s">
        <v>38</v>
      </c>
      <c r="C14" s="205" t="s">
        <v>348</v>
      </c>
      <c r="D14" s="205"/>
      <c r="E14" s="115" t="s">
        <v>350</v>
      </c>
      <c r="F14" s="44"/>
    </row>
    <row r="15" spans="1:6" x14ac:dyDescent="0.3">
      <c r="A15" s="99" t="s">
        <v>335</v>
      </c>
      <c r="B15" s="99"/>
      <c r="C15" s="112" t="s">
        <v>352</v>
      </c>
      <c r="D15" s="101" t="s">
        <v>10</v>
      </c>
      <c r="E15" s="101"/>
      <c r="F15" s="2"/>
    </row>
    <row r="16" spans="1:6" ht="15.6" x14ac:dyDescent="0.3">
      <c r="A16" s="115" t="s">
        <v>356</v>
      </c>
      <c r="B16" s="2" t="s">
        <v>446</v>
      </c>
      <c r="C16" s="127"/>
      <c r="D16" s="127"/>
      <c r="E16" s="127"/>
    </row>
    <row r="17" spans="1:6" x14ac:dyDescent="0.3">
      <c r="A17" s="110" t="s">
        <v>0</v>
      </c>
      <c r="B17" s="111" t="s">
        <v>353</v>
      </c>
      <c r="C17" s="111" t="s">
        <v>336</v>
      </c>
      <c r="D17" s="111" t="s">
        <v>336</v>
      </c>
      <c r="E17" s="5"/>
      <c r="F17" s="107"/>
    </row>
    <row r="18" spans="1:6" x14ac:dyDescent="0.3">
      <c r="A18" s="2" t="s">
        <v>1</v>
      </c>
      <c r="C18" s="50"/>
      <c r="D18" s="50"/>
    </row>
    <row r="19" spans="1:6" x14ac:dyDescent="0.3">
      <c r="A19" s="15" t="s">
        <v>19</v>
      </c>
      <c r="B19" t="s">
        <v>15</v>
      </c>
      <c r="C19" s="192">
        <v>130</v>
      </c>
      <c r="D19" s="192">
        <v>130</v>
      </c>
      <c r="E19" s="23"/>
    </row>
    <row r="20" spans="1:6" x14ac:dyDescent="0.3">
      <c r="A20" s="15" t="s">
        <v>19</v>
      </c>
      <c r="B20" t="s">
        <v>120</v>
      </c>
      <c r="C20" s="87">
        <v>500</v>
      </c>
      <c r="D20" s="88">
        <v>0</v>
      </c>
      <c r="E20" s="62"/>
      <c r="F20" s="9"/>
    </row>
    <row r="21" spans="1:6" x14ac:dyDescent="0.3">
      <c r="A21" s="15" t="s">
        <v>19</v>
      </c>
      <c r="B21" t="s">
        <v>16</v>
      </c>
      <c r="C21" s="87">
        <v>145</v>
      </c>
      <c r="D21" s="88">
        <v>145</v>
      </c>
      <c r="E21" s="23"/>
    </row>
    <row r="22" spans="1:6" x14ac:dyDescent="0.3">
      <c r="A22" s="15" t="s">
        <v>19</v>
      </c>
      <c r="B22" t="s">
        <v>17</v>
      </c>
      <c r="C22" s="87">
        <v>78</v>
      </c>
      <c r="D22" s="88">
        <v>78</v>
      </c>
      <c r="E22" s="23"/>
    </row>
    <row r="23" spans="1:6" x14ac:dyDescent="0.3">
      <c r="A23" s="15" t="s">
        <v>19</v>
      </c>
      <c r="B23" t="s">
        <v>18</v>
      </c>
      <c r="C23" s="88">
        <v>25</v>
      </c>
      <c r="D23" s="88">
        <v>25</v>
      </c>
      <c r="E23" s="23"/>
      <c r="F23" s="20"/>
    </row>
    <row r="24" spans="1:6" x14ac:dyDescent="0.3">
      <c r="A24" s="104" t="s">
        <v>337</v>
      </c>
      <c r="B24" t="s">
        <v>338</v>
      </c>
      <c r="C24" s="88">
        <v>10</v>
      </c>
      <c r="D24" s="88">
        <v>10</v>
      </c>
      <c r="E24" s="23"/>
      <c r="F24" s="20"/>
    </row>
    <row r="25" spans="1:6" x14ac:dyDescent="0.3">
      <c r="A25" s="104" t="s">
        <v>337</v>
      </c>
      <c r="B25" t="s">
        <v>339</v>
      </c>
      <c r="C25" s="88">
        <v>195</v>
      </c>
      <c r="D25" s="88">
        <v>0</v>
      </c>
      <c r="E25" s="20" t="s">
        <v>108</v>
      </c>
      <c r="F25" s="20"/>
    </row>
    <row r="26" spans="1:6" x14ac:dyDescent="0.3">
      <c r="A26" s="96" t="s">
        <v>341</v>
      </c>
      <c r="B26" t="s">
        <v>340</v>
      </c>
      <c r="C26" s="88">
        <v>200</v>
      </c>
      <c r="D26" s="88">
        <v>0</v>
      </c>
      <c r="E26" s="20"/>
      <c r="F26" s="20"/>
    </row>
    <row r="27" spans="1:6" x14ac:dyDescent="0.3">
      <c r="A27" s="2" t="s">
        <v>346</v>
      </c>
      <c r="B27" t="s">
        <v>340</v>
      </c>
      <c r="C27" s="4">
        <v>238</v>
      </c>
      <c r="D27" s="5">
        <v>0</v>
      </c>
      <c r="E27" s="20" t="s">
        <v>108</v>
      </c>
      <c r="F27" s="20"/>
    </row>
    <row r="28" spans="1:6" x14ac:dyDescent="0.3">
      <c r="A28" s="97" t="s">
        <v>326</v>
      </c>
      <c r="B28" s="98" t="s">
        <v>25</v>
      </c>
      <c r="C28" s="138">
        <v>0</v>
      </c>
      <c r="D28" s="138">
        <v>0</v>
      </c>
      <c r="E28" s="97" t="s">
        <v>39</v>
      </c>
      <c r="F28" s="2"/>
    </row>
    <row r="29" spans="1:6" x14ac:dyDescent="0.3">
      <c r="A29" s="2" t="s">
        <v>347</v>
      </c>
      <c r="B29" t="s">
        <v>25</v>
      </c>
      <c r="C29" s="198">
        <v>4748</v>
      </c>
      <c r="D29" s="198">
        <v>0</v>
      </c>
      <c r="E29" s="5"/>
    </row>
    <row r="30" spans="1:6" x14ac:dyDescent="0.3">
      <c r="A30" s="2" t="s">
        <v>6</v>
      </c>
      <c r="B30" t="s">
        <v>23</v>
      </c>
      <c r="C30" s="198">
        <v>846</v>
      </c>
      <c r="D30" s="198">
        <v>0</v>
      </c>
      <c r="E30" s="5"/>
    </row>
    <row r="31" spans="1:6" x14ac:dyDescent="0.3">
      <c r="A31" s="2" t="s">
        <v>5</v>
      </c>
      <c r="B31" t="s">
        <v>24</v>
      </c>
      <c r="C31" s="198">
        <v>693</v>
      </c>
      <c r="D31" s="198">
        <v>0</v>
      </c>
      <c r="E31" s="5"/>
    </row>
    <row r="32" spans="1:6" x14ac:dyDescent="0.3">
      <c r="A32" s="2" t="s">
        <v>9</v>
      </c>
      <c r="B32" t="s">
        <v>26</v>
      </c>
      <c r="C32" s="198">
        <v>1170</v>
      </c>
      <c r="D32" s="198">
        <v>1170</v>
      </c>
      <c r="E32" s="4"/>
    </row>
    <row r="33" spans="1:6" x14ac:dyDescent="0.3">
      <c r="A33" s="2" t="s">
        <v>21</v>
      </c>
      <c r="B33" t="s">
        <v>22</v>
      </c>
      <c r="C33" s="198">
        <v>1896</v>
      </c>
      <c r="D33" s="198">
        <v>1896</v>
      </c>
      <c r="E33" s="5"/>
    </row>
    <row r="34" spans="1:6" x14ac:dyDescent="0.3">
      <c r="A34" s="2" t="s">
        <v>7</v>
      </c>
      <c r="B34" t="s">
        <v>36</v>
      </c>
      <c r="C34" s="4">
        <v>108</v>
      </c>
      <c r="D34" s="5">
        <v>0</v>
      </c>
      <c r="E34" s="5"/>
    </row>
    <row r="35" spans="1:6" x14ac:dyDescent="0.3">
      <c r="B35" s="8" t="s">
        <v>27</v>
      </c>
      <c r="C35" s="24">
        <f>SUM(C17:C34)</f>
        <v>10982</v>
      </c>
      <c r="D35" s="24">
        <f>SUM(D19:D34)</f>
        <v>3454</v>
      </c>
      <c r="E35" s="24"/>
    </row>
    <row r="36" spans="1:6" ht="15.6" x14ac:dyDescent="0.3">
      <c r="A36" s="115" t="s">
        <v>354</v>
      </c>
      <c r="B36" s="2" t="s">
        <v>447</v>
      </c>
      <c r="C36" s="140"/>
      <c r="D36" s="140"/>
      <c r="E36" s="140"/>
    </row>
    <row r="37" spans="1:6" x14ac:dyDescent="0.3">
      <c r="A37" s="110" t="s">
        <v>0</v>
      </c>
      <c r="B37" s="111" t="s">
        <v>353</v>
      </c>
      <c r="C37" s="111" t="s">
        <v>336</v>
      </c>
      <c r="D37" s="111" t="s">
        <v>336</v>
      </c>
      <c r="E37" s="5"/>
      <c r="F37" s="107"/>
    </row>
    <row r="38" spans="1:6" x14ac:dyDescent="0.3">
      <c r="A38" s="2" t="s">
        <v>1</v>
      </c>
    </row>
    <row r="39" spans="1:6" x14ac:dyDescent="0.3">
      <c r="A39" s="15" t="s">
        <v>19</v>
      </c>
      <c r="B39" t="s">
        <v>15</v>
      </c>
      <c r="C39" s="192">
        <v>130</v>
      </c>
      <c r="D39" s="192">
        <v>130</v>
      </c>
      <c r="E39" s="23"/>
    </row>
    <row r="40" spans="1:6" x14ac:dyDescent="0.3">
      <c r="A40" s="15" t="s">
        <v>19</v>
      </c>
      <c r="B40" t="s">
        <v>120</v>
      </c>
      <c r="C40" s="87">
        <v>500</v>
      </c>
      <c r="D40" s="88">
        <v>0</v>
      </c>
      <c r="E40" s="62"/>
      <c r="F40" s="9"/>
    </row>
    <row r="41" spans="1:6" x14ac:dyDescent="0.3">
      <c r="A41" s="15" t="s">
        <v>19</v>
      </c>
      <c r="B41" t="s">
        <v>16</v>
      </c>
      <c r="C41" s="87">
        <v>145</v>
      </c>
      <c r="D41" s="88">
        <v>145</v>
      </c>
      <c r="E41" s="23"/>
    </row>
    <row r="42" spans="1:6" x14ac:dyDescent="0.3">
      <c r="A42" s="15" t="s">
        <v>19</v>
      </c>
      <c r="B42" t="s">
        <v>17</v>
      </c>
      <c r="C42" s="87">
        <v>78</v>
      </c>
      <c r="D42" s="88">
        <v>78</v>
      </c>
      <c r="E42" s="23"/>
    </row>
    <row r="43" spans="1:6" x14ac:dyDescent="0.3">
      <c r="A43" s="15" t="s">
        <v>19</v>
      </c>
      <c r="B43" t="s">
        <v>18</v>
      </c>
      <c r="C43" s="88">
        <v>25</v>
      </c>
      <c r="D43" s="88">
        <v>25</v>
      </c>
      <c r="E43" s="23"/>
      <c r="F43" s="20"/>
    </row>
    <row r="44" spans="1:6" x14ac:dyDescent="0.3">
      <c r="A44" s="104" t="s">
        <v>337</v>
      </c>
      <c r="B44" t="s">
        <v>338</v>
      </c>
      <c r="C44" s="88">
        <v>10</v>
      </c>
      <c r="D44" s="88">
        <v>10</v>
      </c>
      <c r="E44" s="23"/>
      <c r="F44" s="20"/>
    </row>
    <row r="45" spans="1:6" x14ac:dyDescent="0.3">
      <c r="A45" s="104" t="s">
        <v>337</v>
      </c>
      <c r="B45" t="s">
        <v>339</v>
      </c>
      <c r="C45" s="88">
        <v>195</v>
      </c>
      <c r="D45" s="88">
        <v>0</v>
      </c>
      <c r="E45" s="20" t="s">
        <v>108</v>
      </c>
      <c r="F45" s="20"/>
    </row>
    <row r="46" spans="1:6" x14ac:dyDescent="0.3">
      <c r="A46" s="96" t="s">
        <v>341</v>
      </c>
      <c r="B46" t="s">
        <v>340</v>
      </c>
      <c r="C46" s="88">
        <v>200</v>
      </c>
      <c r="D46" s="88">
        <v>0</v>
      </c>
      <c r="E46" s="20"/>
      <c r="F46" s="20"/>
    </row>
    <row r="47" spans="1:6" x14ac:dyDescent="0.3">
      <c r="A47" s="2" t="s">
        <v>346</v>
      </c>
      <c r="B47" t="s">
        <v>340</v>
      </c>
      <c r="C47" s="4">
        <v>238</v>
      </c>
      <c r="D47" s="5">
        <v>0</v>
      </c>
      <c r="E47" s="20" t="s">
        <v>108</v>
      </c>
      <c r="F47" s="20"/>
    </row>
    <row r="48" spans="1:6" x14ac:dyDescent="0.3">
      <c r="A48" s="97" t="s">
        <v>326</v>
      </c>
      <c r="B48" s="98" t="s">
        <v>25</v>
      </c>
      <c r="C48" s="138">
        <v>0</v>
      </c>
      <c r="D48" s="138">
        <v>0</v>
      </c>
      <c r="E48" s="97" t="s">
        <v>39</v>
      </c>
      <c r="F48" s="2"/>
    </row>
    <row r="49" spans="1:7" x14ac:dyDescent="0.3">
      <c r="A49" s="2" t="s">
        <v>347</v>
      </c>
      <c r="B49" t="s">
        <v>25</v>
      </c>
      <c r="C49" s="198">
        <v>4748</v>
      </c>
      <c r="D49" s="198">
        <v>0</v>
      </c>
      <c r="E49" s="5"/>
    </row>
    <row r="50" spans="1:7" x14ac:dyDescent="0.3">
      <c r="A50" s="2" t="s">
        <v>6</v>
      </c>
      <c r="B50" t="s">
        <v>23</v>
      </c>
      <c r="C50" s="198">
        <v>846</v>
      </c>
      <c r="D50" s="198">
        <v>0</v>
      </c>
      <c r="E50" s="5"/>
    </row>
    <row r="51" spans="1:7" x14ac:dyDescent="0.3">
      <c r="A51" s="2" t="s">
        <v>5</v>
      </c>
      <c r="B51" t="s">
        <v>24</v>
      </c>
      <c r="C51" s="198">
        <v>693</v>
      </c>
      <c r="D51" s="198">
        <v>0</v>
      </c>
      <c r="E51" s="5"/>
    </row>
    <row r="52" spans="1:7" x14ac:dyDescent="0.3">
      <c r="A52" s="2" t="s">
        <v>9</v>
      </c>
      <c r="B52" t="s">
        <v>26</v>
      </c>
      <c r="C52" s="198">
        <v>1170</v>
      </c>
      <c r="D52" s="198">
        <v>1170</v>
      </c>
      <c r="E52" s="4"/>
    </row>
    <row r="53" spans="1:7" x14ac:dyDescent="0.3">
      <c r="A53" s="2" t="s">
        <v>21</v>
      </c>
      <c r="B53" t="s">
        <v>22</v>
      </c>
      <c r="C53" s="198">
        <v>1896</v>
      </c>
      <c r="D53" s="198">
        <v>1896</v>
      </c>
      <c r="E53" s="5"/>
    </row>
    <row r="54" spans="1:7" x14ac:dyDescent="0.3">
      <c r="A54" s="2" t="s">
        <v>7</v>
      </c>
      <c r="B54" t="s">
        <v>36</v>
      </c>
      <c r="C54" s="4">
        <v>108</v>
      </c>
      <c r="D54" s="5">
        <v>0</v>
      </c>
      <c r="E54" s="5"/>
    </row>
    <row r="55" spans="1:7" x14ac:dyDescent="0.3">
      <c r="B55" s="8" t="s">
        <v>28</v>
      </c>
      <c r="C55" s="24">
        <f>SUM(C37:C54)</f>
        <v>10982</v>
      </c>
      <c r="D55" s="24">
        <f>SUM(D39:D54)</f>
        <v>3454</v>
      </c>
      <c r="E55" s="24"/>
    </row>
    <row r="56" spans="1:7" ht="17.399999999999999" x14ac:dyDescent="0.45">
      <c r="A56" s="100"/>
      <c r="B56" s="105" t="s">
        <v>252</v>
      </c>
      <c r="C56" s="106">
        <f>C35+C55</f>
        <v>21964</v>
      </c>
      <c r="D56" s="106">
        <f>D35+D55</f>
        <v>6908</v>
      </c>
      <c r="E56" s="106"/>
      <c r="F56" s="108"/>
      <c r="G56" s="108"/>
    </row>
    <row r="57" spans="1:7" x14ac:dyDescent="0.3">
      <c r="B57" s="8"/>
      <c r="C57" s="5"/>
      <c r="D57" s="5"/>
      <c r="E57" s="5"/>
    </row>
    <row r="58" spans="1:7" ht="15.6" x14ac:dyDescent="0.3">
      <c r="A58" s="115" t="s">
        <v>355</v>
      </c>
      <c r="B58" s="2" t="s">
        <v>449</v>
      </c>
      <c r="C58" s="141"/>
      <c r="D58" s="141"/>
      <c r="E58" s="141"/>
    </row>
    <row r="59" spans="1:7" x14ac:dyDescent="0.3">
      <c r="A59" s="113" t="s">
        <v>0</v>
      </c>
      <c r="B59" s="111" t="s">
        <v>353</v>
      </c>
      <c r="C59" s="111" t="s">
        <v>336</v>
      </c>
      <c r="D59" s="111" t="s">
        <v>336</v>
      </c>
      <c r="E59" s="5"/>
      <c r="F59" s="107"/>
    </row>
    <row r="60" spans="1:7" x14ac:dyDescent="0.3">
      <c r="A60" s="2" t="s">
        <v>1</v>
      </c>
      <c r="F60" s="28"/>
    </row>
    <row r="61" spans="1:7" x14ac:dyDescent="0.3">
      <c r="A61" s="15" t="s">
        <v>19</v>
      </c>
      <c r="B61" t="s">
        <v>17</v>
      </c>
      <c r="C61" s="87">
        <v>39</v>
      </c>
      <c r="D61" s="88">
        <v>39</v>
      </c>
      <c r="E61" s="23"/>
    </row>
    <row r="62" spans="1:7" x14ac:dyDescent="0.3">
      <c r="A62" s="104" t="s">
        <v>337</v>
      </c>
      <c r="B62" t="s">
        <v>345</v>
      </c>
      <c r="C62" s="88">
        <v>60</v>
      </c>
      <c r="D62" s="88">
        <v>60</v>
      </c>
      <c r="E62" s="20"/>
      <c r="F62" s="20"/>
    </row>
    <row r="63" spans="1:7" x14ac:dyDescent="0.3">
      <c r="A63" s="2" t="s">
        <v>346</v>
      </c>
      <c r="B63" t="s">
        <v>8</v>
      </c>
      <c r="C63" s="4">
        <v>0</v>
      </c>
      <c r="D63" s="5">
        <v>0</v>
      </c>
      <c r="E63" s="5"/>
    </row>
    <row r="64" spans="1:7" x14ac:dyDescent="0.3">
      <c r="A64" s="97" t="s">
        <v>326</v>
      </c>
      <c r="B64" s="98" t="s">
        <v>328</v>
      </c>
      <c r="C64" s="139">
        <v>0</v>
      </c>
      <c r="D64" s="139">
        <v>0</v>
      </c>
      <c r="E64" s="97" t="s">
        <v>39</v>
      </c>
      <c r="F64" s="2"/>
      <c r="G64" s="2"/>
    </row>
    <row r="65" spans="1:7" x14ac:dyDescent="0.3">
      <c r="A65" s="2" t="s">
        <v>347</v>
      </c>
      <c r="B65" t="s">
        <v>327</v>
      </c>
      <c r="C65" s="198">
        <v>3165</v>
      </c>
      <c r="D65" s="5"/>
      <c r="E65" s="5"/>
    </row>
    <row r="66" spans="1:7" x14ac:dyDescent="0.3">
      <c r="A66" s="2" t="s">
        <v>6</v>
      </c>
      <c r="B66" t="s">
        <v>12</v>
      </c>
      <c r="C66" s="198">
        <v>564</v>
      </c>
      <c r="D66" s="5"/>
      <c r="E66" s="5"/>
    </row>
    <row r="67" spans="1:7" x14ac:dyDescent="0.3">
      <c r="A67" s="2" t="s">
        <v>5</v>
      </c>
      <c r="B67" t="s">
        <v>13</v>
      </c>
      <c r="C67" s="198">
        <v>462</v>
      </c>
      <c r="D67" s="5"/>
      <c r="E67" s="5"/>
    </row>
    <row r="68" spans="1:7" x14ac:dyDescent="0.3">
      <c r="A68" s="2" t="s">
        <v>9</v>
      </c>
      <c r="B68" t="s">
        <v>14</v>
      </c>
      <c r="C68" s="198">
        <v>780</v>
      </c>
      <c r="D68" s="198">
        <v>780</v>
      </c>
      <c r="E68" s="5"/>
    </row>
    <row r="69" spans="1:7" x14ac:dyDescent="0.3">
      <c r="A69" s="2" t="s">
        <v>21</v>
      </c>
      <c r="B69" s="28" t="s">
        <v>121</v>
      </c>
      <c r="C69" s="4">
        <v>0</v>
      </c>
      <c r="D69" s="5">
        <v>0</v>
      </c>
      <c r="E69" s="5"/>
      <c r="F69" s="28"/>
    </row>
    <row r="70" spans="1:7" x14ac:dyDescent="0.3">
      <c r="A70" s="2" t="s">
        <v>7</v>
      </c>
      <c r="B70" s="28" t="s">
        <v>121</v>
      </c>
      <c r="C70" s="4">
        <v>0</v>
      </c>
      <c r="D70" s="5">
        <v>0</v>
      </c>
      <c r="E70" s="5"/>
      <c r="F70" s="28"/>
    </row>
    <row r="71" spans="1:7" x14ac:dyDescent="0.3">
      <c r="B71" s="8" t="s">
        <v>20</v>
      </c>
      <c r="C71" s="24">
        <f>SUM(C59:C70)</f>
        <v>5070</v>
      </c>
      <c r="D71" s="24">
        <f>SUM(D59:D70)</f>
        <v>879</v>
      </c>
      <c r="E71" s="24"/>
    </row>
    <row r="72" spans="1:7" ht="15.6" x14ac:dyDescent="0.3">
      <c r="A72" s="100"/>
      <c r="B72" s="102" t="s">
        <v>251</v>
      </c>
      <c r="C72" s="103">
        <f>C35+C55+C71</f>
        <v>27034</v>
      </c>
      <c r="D72" s="103">
        <f>D35+D55+D71</f>
        <v>7787</v>
      </c>
      <c r="E72" s="103"/>
      <c r="F72" s="116"/>
      <c r="G72" s="116"/>
    </row>
    <row r="74" spans="1:7" ht="15.6" x14ac:dyDescent="0.3">
      <c r="A74" s="9" t="s">
        <v>38</v>
      </c>
      <c r="C74" s="203" t="s">
        <v>348</v>
      </c>
      <c r="D74" s="203"/>
      <c r="E74" s="44"/>
    </row>
    <row r="75" spans="1:7" x14ac:dyDescent="0.3">
      <c r="A75" s="99" t="s">
        <v>335</v>
      </c>
      <c r="B75" s="99"/>
      <c r="C75" s="112" t="s">
        <v>352</v>
      </c>
      <c r="D75" s="101" t="s">
        <v>10</v>
      </c>
      <c r="E75" s="101"/>
      <c r="F75" s="122"/>
      <c r="G75" s="2"/>
    </row>
    <row r="76" spans="1:7" ht="15.6" x14ac:dyDescent="0.3">
      <c r="A76" s="114" t="s">
        <v>357</v>
      </c>
      <c r="B76" s="2" t="s">
        <v>446</v>
      </c>
      <c r="C76" s="127"/>
      <c r="D76" s="127"/>
      <c r="E76" s="127"/>
    </row>
    <row r="77" spans="1:7" x14ac:dyDescent="0.3">
      <c r="A77" s="110" t="s">
        <v>0</v>
      </c>
      <c r="B77" s="111" t="s">
        <v>353</v>
      </c>
      <c r="C77" s="111" t="s">
        <v>336</v>
      </c>
      <c r="D77" s="111" t="s">
        <v>336</v>
      </c>
      <c r="E77" s="5"/>
      <c r="F77" s="107"/>
    </row>
    <row r="78" spans="1:7" x14ac:dyDescent="0.3">
      <c r="A78" s="2" t="s">
        <v>1</v>
      </c>
    </row>
    <row r="79" spans="1:7" x14ac:dyDescent="0.3">
      <c r="A79" s="15" t="s">
        <v>19</v>
      </c>
      <c r="B79" t="s">
        <v>15</v>
      </c>
      <c r="C79" s="192">
        <v>130</v>
      </c>
      <c r="D79" s="192">
        <v>130</v>
      </c>
      <c r="E79" s="22"/>
    </row>
    <row r="80" spans="1:7" x14ac:dyDescent="0.3">
      <c r="A80" s="15" t="s">
        <v>19</v>
      </c>
      <c r="B80" t="s">
        <v>120</v>
      </c>
      <c r="C80" s="87">
        <v>500</v>
      </c>
      <c r="D80" s="88">
        <v>0</v>
      </c>
      <c r="E80" s="22"/>
      <c r="F80" s="9"/>
    </row>
    <row r="81" spans="1:6" x14ac:dyDescent="0.3">
      <c r="A81" s="15" t="s">
        <v>19</v>
      </c>
      <c r="B81" t="s">
        <v>16</v>
      </c>
      <c r="C81" s="87">
        <v>145</v>
      </c>
      <c r="D81" s="88">
        <v>145</v>
      </c>
      <c r="E81" s="22"/>
    </row>
    <row r="82" spans="1:6" x14ac:dyDescent="0.3">
      <c r="A82" s="15" t="s">
        <v>19</v>
      </c>
      <c r="B82" t="s">
        <v>17</v>
      </c>
      <c r="C82" s="87">
        <v>78</v>
      </c>
      <c r="D82" s="88">
        <v>78</v>
      </c>
      <c r="E82" s="22"/>
    </row>
    <row r="83" spans="1:6" x14ac:dyDescent="0.3">
      <c r="A83" s="15" t="s">
        <v>19</v>
      </c>
      <c r="B83" t="s">
        <v>18</v>
      </c>
      <c r="C83" s="88">
        <v>25</v>
      </c>
      <c r="D83" s="88">
        <v>25</v>
      </c>
      <c r="E83" s="23"/>
      <c r="F83" s="20"/>
    </row>
    <row r="84" spans="1:6" x14ac:dyDescent="0.3">
      <c r="A84" s="15" t="s">
        <v>19</v>
      </c>
      <c r="B84" t="s">
        <v>344</v>
      </c>
      <c r="C84" s="88">
        <v>40</v>
      </c>
      <c r="D84" s="88">
        <v>0</v>
      </c>
      <c r="E84" s="20" t="s">
        <v>108</v>
      </c>
      <c r="F84" s="20"/>
    </row>
    <row r="85" spans="1:6" x14ac:dyDescent="0.3">
      <c r="A85" s="104" t="s">
        <v>337</v>
      </c>
      <c r="B85" t="s">
        <v>338</v>
      </c>
      <c r="C85" s="88">
        <v>10</v>
      </c>
      <c r="D85" s="88">
        <v>10</v>
      </c>
      <c r="E85" s="12"/>
      <c r="F85" s="20"/>
    </row>
    <row r="86" spans="1:6" x14ac:dyDescent="0.3">
      <c r="A86" s="104" t="s">
        <v>337</v>
      </c>
      <c r="B86" t="s">
        <v>343</v>
      </c>
      <c r="C86" s="88">
        <v>182</v>
      </c>
      <c r="D86" s="88">
        <v>0</v>
      </c>
      <c r="E86" s="20" t="s">
        <v>108</v>
      </c>
      <c r="F86" s="20"/>
    </row>
    <row r="87" spans="1:6" x14ac:dyDescent="0.3">
      <c r="A87" s="2" t="s">
        <v>346</v>
      </c>
      <c r="B87" t="s">
        <v>340</v>
      </c>
      <c r="C87" s="4">
        <v>88</v>
      </c>
      <c r="D87" s="5">
        <v>88</v>
      </c>
      <c r="E87" s="20" t="s">
        <v>108</v>
      </c>
      <c r="F87" s="20"/>
    </row>
    <row r="88" spans="1:6" x14ac:dyDescent="0.3">
      <c r="A88" s="97" t="s">
        <v>326</v>
      </c>
      <c r="B88" s="98" t="s">
        <v>25</v>
      </c>
      <c r="C88" s="138">
        <v>0</v>
      </c>
      <c r="D88" s="138">
        <v>0</v>
      </c>
      <c r="E88" s="97" t="s">
        <v>39</v>
      </c>
      <c r="F88" s="2"/>
    </row>
    <row r="89" spans="1:6" x14ac:dyDescent="0.3">
      <c r="A89" s="2" t="s">
        <v>347</v>
      </c>
      <c r="B89" t="s">
        <v>25</v>
      </c>
      <c r="C89" s="198">
        <v>4748</v>
      </c>
      <c r="D89" s="198">
        <v>0</v>
      </c>
      <c r="E89" s="5"/>
    </row>
    <row r="90" spans="1:6" x14ac:dyDescent="0.3">
      <c r="A90" s="2" t="s">
        <v>6</v>
      </c>
      <c r="B90" t="s">
        <v>23</v>
      </c>
      <c r="C90" s="198">
        <v>846</v>
      </c>
      <c r="D90" s="198">
        <v>0</v>
      </c>
      <c r="E90" s="5"/>
    </row>
    <row r="91" spans="1:6" x14ac:dyDescent="0.3">
      <c r="A91" s="2" t="s">
        <v>5</v>
      </c>
      <c r="B91" t="s">
        <v>24</v>
      </c>
      <c r="C91" s="198">
        <v>693</v>
      </c>
      <c r="D91" s="198">
        <v>0</v>
      </c>
      <c r="E91" s="5"/>
    </row>
    <row r="92" spans="1:6" x14ac:dyDescent="0.3">
      <c r="A92" s="2" t="s">
        <v>9</v>
      </c>
      <c r="B92" t="s">
        <v>26</v>
      </c>
      <c r="C92" s="198">
        <v>1170</v>
      </c>
      <c r="D92" s="198">
        <v>1170</v>
      </c>
      <c r="E92" s="4"/>
    </row>
    <row r="93" spans="1:6" x14ac:dyDescent="0.3">
      <c r="A93" s="2" t="s">
        <v>21</v>
      </c>
      <c r="B93" t="s">
        <v>22</v>
      </c>
      <c r="C93" s="198">
        <v>1896</v>
      </c>
      <c r="D93" s="198">
        <v>1896</v>
      </c>
      <c r="E93" s="5"/>
    </row>
    <row r="94" spans="1:6" x14ac:dyDescent="0.3">
      <c r="A94" s="2" t="s">
        <v>7</v>
      </c>
      <c r="B94" t="s">
        <v>36</v>
      </c>
      <c r="C94" s="4">
        <v>108</v>
      </c>
      <c r="D94" s="5">
        <v>0</v>
      </c>
      <c r="E94" s="5"/>
    </row>
    <row r="95" spans="1:6" x14ac:dyDescent="0.3">
      <c r="B95" s="8" t="s">
        <v>27</v>
      </c>
      <c r="C95" s="24">
        <f>SUM(C77:C94)</f>
        <v>10659</v>
      </c>
      <c r="D95" s="24">
        <f>SUM(D77:D94)</f>
        <v>3542</v>
      </c>
      <c r="E95" s="24"/>
    </row>
    <row r="96" spans="1:6" ht="15.6" x14ac:dyDescent="0.3">
      <c r="A96" s="115" t="s">
        <v>358</v>
      </c>
      <c r="B96" s="2" t="s">
        <v>447</v>
      </c>
      <c r="C96" s="140"/>
      <c r="D96" s="140"/>
      <c r="E96" s="140"/>
    </row>
    <row r="97" spans="1:6" x14ac:dyDescent="0.3">
      <c r="A97" s="110" t="s">
        <v>0</v>
      </c>
      <c r="B97" s="111" t="s">
        <v>353</v>
      </c>
      <c r="C97" s="111" t="s">
        <v>336</v>
      </c>
      <c r="D97" s="111" t="s">
        <v>336</v>
      </c>
      <c r="E97" s="5"/>
      <c r="F97" s="107"/>
    </row>
    <row r="98" spans="1:6" x14ac:dyDescent="0.3">
      <c r="A98" s="2" t="s">
        <v>1</v>
      </c>
    </row>
    <row r="99" spans="1:6" x14ac:dyDescent="0.3">
      <c r="A99" s="15" t="s">
        <v>19</v>
      </c>
      <c r="B99" t="s">
        <v>15</v>
      </c>
      <c r="C99" s="192">
        <v>130</v>
      </c>
      <c r="D99" s="192">
        <v>130</v>
      </c>
      <c r="E99" s="23"/>
    </row>
    <row r="100" spans="1:6" x14ac:dyDescent="0.3">
      <c r="A100" s="15" t="s">
        <v>19</v>
      </c>
      <c r="B100" t="s">
        <v>120</v>
      </c>
      <c r="C100" s="87">
        <v>500</v>
      </c>
      <c r="D100" s="88">
        <v>0</v>
      </c>
      <c r="E100" s="62"/>
      <c r="F100" s="9"/>
    </row>
    <row r="101" spans="1:6" x14ac:dyDescent="0.3">
      <c r="A101" s="15" t="s">
        <v>19</v>
      </c>
      <c r="B101" t="s">
        <v>16</v>
      </c>
      <c r="C101" s="87">
        <v>145</v>
      </c>
      <c r="D101" s="88">
        <v>145</v>
      </c>
      <c r="E101" s="23"/>
    </row>
    <row r="102" spans="1:6" x14ac:dyDescent="0.3">
      <c r="A102" s="15" t="s">
        <v>19</v>
      </c>
      <c r="B102" t="s">
        <v>17</v>
      </c>
      <c r="C102" s="87">
        <v>78</v>
      </c>
      <c r="D102" s="88">
        <v>78</v>
      </c>
      <c r="E102" s="23"/>
    </row>
    <row r="103" spans="1:6" x14ac:dyDescent="0.3">
      <c r="A103" s="15" t="s">
        <v>19</v>
      </c>
      <c r="B103" t="s">
        <v>18</v>
      </c>
      <c r="C103" s="88">
        <v>25</v>
      </c>
      <c r="D103" s="88">
        <v>25</v>
      </c>
      <c r="E103" s="23"/>
      <c r="F103" s="20"/>
    </row>
    <row r="104" spans="1:6" x14ac:dyDescent="0.3">
      <c r="A104" s="15" t="s">
        <v>19</v>
      </c>
      <c r="B104" t="s">
        <v>344</v>
      </c>
      <c r="C104" s="88">
        <v>0</v>
      </c>
      <c r="D104" s="88">
        <v>0</v>
      </c>
      <c r="E104" s="20"/>
      <c r="F104" s="20"/>
    </row>
    <row r="105" spans="1:6" x14ac:dyDescent="0.3">
      <c r="A105" s="104" t="s">
        <v>337</v>
      </c>
      <c r="B105" t="s">
        <v>338</v>
      </c>
      <c r="C105" s="88">
        <v>10</v>
      </c>
      <c r="D105" s="88">
        <v>10</v>
      </c>
      <c r="E105" s="20"/>
      <c r="F105" s="20"/>
    </row>
    <row r="106" spans="1:6" x14ac:dyDescent="0.3">
      <c r="A106" s="104" t="s">
        <v>337</v>
      </c>
      <c r="B106" t="s">
        <v>342</v>
      </c>
      <c r="C106" s="88">
        <v>182</v>
      </c>
      <c r="D106" s="88">
        <v>0</v>
      </c>
      <c r="E106" s="20" t="s">
        <v>108</v>
      </c>
      <c r="F106" s="20"/>
    </row>
    <row r="107" spans="1:6" x14ac:dyDescent="0.3">
      <c r="A107" s="2" t="s">
        <v>346</v>
      </c>
      <c r="B107" t="s">
        <v>340</v>
      </c>
      <c r="C107" s="4">
        <v>88</v>
      </c>
      <c r="D107" s="5">
        <v>88</v>
      </c>
      <c r="E107" s="20" t="s">
        <v>108</v>
      </c>
      <c r="F107" s="20"/>
    </row>
    <row r="108" spans="1:6" x14ac:dyDescent="0.3">
      <c r="A108" s="97" t="s">
        <v>326</v>
      </c>
      <c r="B108" s="98" t="s">
        <v>25</v>
      </c>
      <c r="C108" s="138">
        <v>0</v>
      </c>
      <c r="D108" s="138">
        <v>0</v>
      </c>
      <c r="E108" s="97" t="s">
        <v>39</v>
      </c>
    </row>
    <row r="109" spans="1:6" x14ac:dyDescent="0.3">
      <c r="A109" s="2" t="s">
        <v>347</v>
      </c>
      <c r="B109" t="s">
        <v>25</v>
      </c>
      <c r="C109" s="198">
        <v>4748</v>
      </c>
      <c r="D109" s="198">
        <v>0</v>
      </c>
    </row>
    <row r="110" spans="1:6" x14ac:dyDescent="0.3">
      <c r="A110" s="2" t="s">
        <v>6</v>
      </c>
      <c r="B110" t="s">
        <v>23</v>
      </c>
      <c r="C110" s="198">
        <v>846</v>
      </c>
      <c r="D110" s="198">
        <v>0</v>
      </c>
    </row>
    <row r="111" spans="1:6" x14ac:dyDescent="0.3">
      <c r="A111" s="2" t="s">
        <v>5</v>
      </c>
      <c r="B111" t="s">
        <v>24</v>
      </c>
      <c r="C111" s="198">
        <v>693</v>
      </c>
      <c r="D111" s="198">
        <v>0</v>
      </c>
    </row>
    <row r="112" spans="1:6" x14ac:dyDescent="0.3">
      <c r="A112" s="2" t="s">
        <v>9</v>
      </c>
      <c r="B112" t="s">
        <v>26</v>
      </c>
      <c r="C112" s="198">
        <v>1170</v>
      </c>
      <c r="D112" s="198">
        <v>1170</v>
      </c>
    </row>
    <row r="113" spans="1:7" x14ac:dyDescent="0.3">
      <c r="A113" s="2" t="s">
        <v>21</v>
      </c>
      <c r="B113" t="s">
        <v>22</v>
      </c>
      <c r="C113" s="198">
        <v>1896</v>
      </c>
      <c r="D113" s="198">
        <v>1896</v>
      </c>
    </row>
    <row r="114" spans="1:7" x14ac:dyDescent="0.3">
      <c r="A114" s="2" t="s">
        <v>7</v>
      </c>
      <c r="B114" t="s">
        <v>36</v>
      </c>
      <c r="C114" s="4">
        <v>108</v>
      </c>
      <c r="D114" s="5">
        <v>0</v>
      </c>
    </row>
    <row r="115" spans="1:7" x14ac:dyDescent="0.3">
      <c r="B115" s="8" t="s">
        <v>28</v>
      </c>
      <c r="C115" s="24">
        <f>SUM(C97:C114)</f>
        <v>10619</v>
      </c>
      <c r="D115" s="24">
        <f>SUM(D97:D114)</f>
        <v>3542</v>
      </c>
    </row>
    <row r="116" spans="1:7" ht="17.399999999999999" x14ac:dyDescent="0.45">
      <c r="A116" s="100"/>
      <c r="B116" s="105" t="s">
        <v>249</v>
      </c>
      <c r="C116" s="106">
        <f>C95+C115</f>
        <v>21278</v>
      </c>
      <c r="D116" s="106">
        <f>D95+D115</f>
        <v>7084</v>
      </c>
      <c r="E116" s="106"/>
      <c r="F116" s="108"/>
      <c r="G116" s="108"/>
    </row>
    <row r="117" spans="1:7" x14ac:dyDescent="0.3">
      <c r="B117" s="8"/>
      <c r="C117" s="5"/>
      <c r="D117" s="5"/>
      <c r="E117" s="5"/>
    </row>
  </sheetData>
  <mergeCells count="2">
    <mergeCell ref="C74:D74"/>
    <mergeCell ref="C14:D14"/>
  </mergeCells>
  <pageMargins left="0.7" right="0.7" top="0.75" bottom="0.75" header="0.3" footer="0.3"/>
  <pageSetup scale="2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D61"/>
  <sheetViews>
    <sheetView workbookViewId="0">
      <selection activeCell="A2" sqref="A2"/>
    </sheetView>
  </sheetViews>
  <sheetFormatPr defaultRowHeight="14.4" x14ac:dyDescent="0.3"/>
  <cols>
    <col min="1" max="1" width="23" bestFit="1" customWidth="1"/>
    <col min="2" max="3" width="17.33203125" bestFit="1" customWidth="1"/>
    <col min="4" max="4" width="26.5546875" bestFit="1" customWidth="1"/>
  </cols>
  <sheetData>
    <row r="1" spans="1:4" x14ac:dyDescent="0.3">
      <c r="A1" s="2" t="s">
        <v>308</v>
      </c>
      <c r="B1" s="2" t="s">
        <v>320</v>
      </c>
      <c r="C1" s="2" t="s">
        <v>321</v>
      </c>
      <c r="D1" s="2" t="s">
        <v>322</v>
      </c>
    </row>
    <row r="2" spans="1:4" x14ac:dyDescent="0.3">
      <c r="A2" t="s">
        <v>258</v>
      </c>
      <c r="B2">
        <v>1185</v>
      </c>
    </row>
    <row r="3" spans="1:4" x14ac:dyDescent="0.3">
      <c r="A3" t="s">
        <v>259</v>
      </c>
      <c r="B3">
        <v>1185</v>
      </c>
    </row>
    <row r="4" spans="1:4" x14ac:dyDescent="0.3">
      <c r="A4" t="s">
        <v>260</v>
      </c>
      <c r="B4">
        <v>709</v>
      </c>
    </row>
    <row r="5" spans="1:4" x14ac:dyDescent="0.3">
      <c r="A5" t="s">
        <v>261</v>
      </c>
      <c r="B5">
        <v>709</v>
      </c>
    </row>
    <row r="6" spans="1:4" x14ac:dyDescent="0.3">
      <c r="A6" t="s">
        <v>262</v>
      </c>
      <c r="B6">
        <v>3000</v>
      </c>
    </row>
    <row r="7" spans="1:4" x14ac:dyDescent="0.3">
      <c r="A7" t="s">
        <v>263</v>
      </c>
      <c r="B7">
        <v>764</v>
      </c>
    </row>
    <row r="8" spans="1:4" x14ac:dyDescent="0.3">
      <c r="A8" t="s">
        <v>264</v>
      </c>
      <c r="B8">
        <v>288</v>
      </c>
    </row>
    <row r="9" spans="1:4" x14ac:dyDescent="0.3">
      <c r="A9" t="s">
        <v>265</v>
      </c>
      <c r="B9">
        <v>1002</v>
      </c>
    </row>
    <row r="10" spans="1:4" x14ac:dyDescent="0.3">
      <c r="A10" t="s">
        <v>266</v>
      </c>
      <c r="B10">
        <v>526</v>
      </c>
    </row>
    <row r="11" spans="1:4" x14ac:dyDescent="0.3">
      <c r="A11" t="s">
        <v>268</v>
      </c>
      <c r="B11">
        <v>526</v>
      </c>
    </row>
    <row r="12" spans="1:4" x14ac:dyDescent="0.3">
      <c r="A12" t="s">
        <v>267</v>
      </c>
      <c r="B12">
        <v>1002</v>
      </c>
    </row>
    <row r="13" spans="1:4" x14ac:dyDescent="0.3">
      <c r="A13" t="s">
        <v>269</v>
      </c>
      <c r="B13">
        <v>1002</v>
      </c>
    </row>
    <row r="14" spans="1:4" x14ac:dyDescent="0.3">
      <c r="A14" t="s">
        <v>270</v>
      </c>
      <c r="B14">
        <v>526</v>
      </c>
    </row>
    <row r="15" spans="1:4" x14ac:dyDescent="0.3">
      <c r="A15" t="s">
        <v>271</v>
      </c>
      <c r="B15">
        <v>526</v>
      </c>
    </row>
    <row r="16" spans="1:4" x14ac:dyDescent="0.3">
      <c r="A16" t="s">
        <v>272</v>
      </c>
      <c r="B16">
        <v>1002</v>
      </c>
    </row>
    <row r="17" spans="1:2" x14ac:dyDescent="0.3">
      <c r="A17" t="s">
        <v>273</v>
      </c>
      <c r="B17">
        <v>1002</v>
      </c>
    </row>
    <row r="18" spans="1:2" x14ac:dyDescent="0.3">
      <c r="A18" t="s">
        <v>274</v>
      </c>
      <c r="B18">
        <v>526</v>
      </c>
    </row>
    <row r="19" spans="1:2" x14ac:dyDescent="0.3">
      <c r="A19" t="s">
        <v>275</v>
      </c>
      <c r="B19">
        <v>526</v>
      </c>
    </row>
    <row r="20" spans="1:2" x14ac:dyDescent="0.3">
      <c r="A20" t="s">
        <v>276</v>
      </c>
      <c r="B20">
        <v>1002</v>
      </c>
    </row>
    <row r="21" spans="1:2" x14ac:dyDescent="0.3">
      <c r="A21" t="s">
        <v>277</v>
      </c>
      <c r="B21">
        <v>1035</v>
      </c>
    </row>
    <row r="22" spans="1:2" x14ac:dyDescent="0.3">
      <c r="A22" t="s">
        <v>278</v>
      </c>
      <c r="B22">
        <v>526</v>
      </c>
    </row>
    <row r="23" spans="1:2" x14ac:dyDescent="0.3">
      <c r="A23" t="s">
        <v>279</v>
      </c>
      <c r="B23">
        <v>526</v>
      </c>
    </row>
    <row r="24" spans="1:2" x14ac:dyDescent="0.3">
      <c r="A24" t="s">
        <v>280</v>
      </c>
      <c r="B24">
        <v>1035</v>
      </c>
    </row>
    <row r="25" spans="1:2" x14ac:dyDescent="0.3">
      <c r="A25" t="s">
        <v>281</v>
      </c>
      <c r="B25">
        <v>1106</v>
      </c>
    </row>
    <row r="26" spans="1:2" x14ac:dyDescent="0.3">
      <c r="A26" t="s">
        <v>282</v>
      </c>
      <c r="B26">
        <v>1582</v>
      </c>
    </row>
    <row r="27" spans="1:2" x14ac:dyDescent="0.3">
      <c r="A27" t="s">
        <v>283</v>
      </c>
      <c r="B27">
        <v>1519</v>
      </c>
    </row>
    <row r="28" spans="1:2" x14ac:dyDescent="0.3">
      <c r="A28" t="s">
        <v>284</v>
      </c>
      <c r="B28">
        <v>1023</v>
      </c>
    </row>
    <row r="29" spans="1:2" x14ac:dyDescent="0.3">
      <c r="A29" t="s">
        <v>285</v>
      </c>
      <c r="B29">
        <v>1497</v>
      </c>
    </row>
    <row r="30" spans="1:2" x14ac:dyDescent="0.3">
      <c r="A30" t="s">
        <v>286</v>
      </c>
      <c r="B30">
        <v>1021</v>
      </c>
    </row>
    <row r="31" spans="1:2" x14ac:dyDescent="0.3">
      <c r="A31" t="s">
        <v>287</v>
      </c>
      <c r="B31">
        <v>1417</v>
      </c>
    </row>
    <row r="32" spans="1:2" x14ac:dyDescent="0.3">
      <c r="A32" t="s">
        <v>288</v>
      </c>
      <c r="B32">
        <v>941</v>
      </c>
    </row>
    <row r="33" spans="1:2" x14ac:dyDescent="0.3">
      <c r="A33" t="s">
        <v>289</v>
      </c>
      <c r="B33">
        <v>941</v>
      </c>
    </row>
    <row r="34" spans="1:2" x14ac:dyDescent="0.3">
      <c r="A34" t="s">
        <v>290</v>
      </c>
      <c r="B34">
        <v>1417</v>
      </c>
    </row>
    <row r="35" spans="1:2" x14ac:dyDescent="0.3">
      <c r="A35" t="s">
        <v>291</v>
      </c>
      <c r="B35">
        <v>1039</v>
      </c>
    </row>
    <row r="36" spans="1:2" x14ac:dyDescent="0.3">
      <c r="A36" t="s">
        <v>292</v>
      </c>
      <c r="B36">
        <v>275</v>
      </c>
    </row>
    <row r="37" spans="1:2" x14ac:dyDescent="0.3">
      <c r="A37" t="s">
        <v>293</v>
      </c>
      <c r="B37">
        <v>1039</v>
      </c>
    </row>
    <row r="38" spans="1:2" x14ac:dyDescent="0.3">
      <c r="A38" t="s">
        <v>294</v>
      </c>
      <c r="B38">
        <v>275</v>
      </c>
    </row>
    <row r="39" spans="1:2" x14ac:dyDescent="0.3">
      <c r="A39" t="s">
        <v>295</v>
      </c>
      <c r="B39">
        <v>2239</v>
      </c>
    </row>
    <row r="40" spans="1:2" x14ac:dyDescent="0.3">
      <c r="A40" t="s">
        <v>296</v>
      </c>
      <c r="B40">
        <v>1039</v>
      </c>
    </row>
    <row r="41" spans="1:2" x14ac:dyDescent="0.3">
      <c r="A41" t="s">
        <v>297</v>
      </c>
      <c r="B41">
        <v>1144</v>
      </c>
    </row>
    <row r="42" spans="1:2" x14ac:dyDescent="0.3">
      <c r="A42" t="s">
        <v>298</v>
      </c>
      <c r="B42">
        <v>1002</v>
      </c>
    </row>
    <row r="43" spans="1:2" x14ac:dyDescent="0.3">
      <c r="A43" t="s">
        <v>299</v>
      </c>
      <c r="B43">
        <v>1002</v>
      </c>
    </row>
    <row r="44" spans="1:2" x14ac:dyDescent="0.3">
      <c r="A44" t="s">
        <v>300</v>
      </c>
      <c r="B44">
        <v>1007</v>
      </c>
    </row>
    <row r="45" spans="1:2" x14ac:dyDescent="0.3">
      <c r="A45" t="s">
        <v>301</v>
      </c>
      <c r="B45">
        <v>531</v>
      </c>
    </row>
    <row r="46" spans="1:2" x14ac:dyDescent="0.3">
      <c r="A46" t="s">
        <v>302</v>
      </c>
      <c r="B46">
        <v>1007</v>
      </c>
    </row>
    <row r="47" spans="1:2" x14ac:dyDescent="0.3">
      <c r="A47" t="s">
        <v>303</v>
      </c>
      <c r="B47">
        <v>531</v>
      </c>
    </row>
    <row r="48" spans="1:2" x14ac:dyDescent="0.3">
      <c r="A48" t="s">
        <v>304</v>
      </c>
      <c r="B48">
        <v>1040</v>
      </c>
    </row>
    <row r="49" spans="1:4" x14ac:dyDescent="0.3">
      <c r="A49" t="s">
        <v>305</v>
      </c>
      <c r="B49">
        <v>564</v>
      </c>
    </row>
    <row r="50" spans="1:4" x14ac:dyDescent="0.3">
      <c r="A50" t="s">
        <v>309</v>
      </c>
      <c r="B50">
        <v>892</v>
      </c>
    </row>
    <row r="51" spans="1:4" x14ac:dyDescent="0.3">
      <c r="A51" t="s">
        <v>310</v>
      </c>
      <c r="B51">
        <v>416</v>
      </c>
    </row>
    <row r="52" spans="1:4" x14ac:dyDescent="0.3">
      <c r="A52" t="s">
        <v>311</v>
      </c>
      <c r="B52">
        <v>1224</v>
      </c>
    </row>
    <row r="53" spans="1:4" x14ac:dyDescent="0.3">
      <c r="A53" t="s">
        <v>312</v>
      </c>
      <c r="B53">
        <v>748</v>
      </c>
    </row>
    <row r="54" spans="1:4" x14ac:dyDescent="0.3">
      <c r="A54" t="s">
        <v>313</v>
      </c>
      <c r="B54" t="s">
        <v>306</v>
      </c>
      <c r="C54" t="s">
        <v>306</v>
      </c>
      <c r="D54" t="s">
        <v>306</v>
      </c>
    </row>
    <row r="55" spans="1:4" x14ac:dyDescent="0.3">
      <c r="A55" t="s">
        <v>314</v>
      </c>
      <c r="B55">
        <v>748</v>
      </c>
    </row>
    <row r="56" spans="1:4" x14ac:dyDescent="0.3">
      <c r="A56" t="s">
        <v>315</v>
      </c>
      <c r="B56">
        <v>1224</v>
      </c>
    </row>
    <row r="57" spans="1:4" x14ac:dyDescent="0.3">
      <c r="A57" t="s">
        <v>316</v>
      </c>
      <c r="B57">
        <v>1177</v>
      </c>
    </row>
    <row r="58" spans="1:4" x14ac:dyDescent="0.3">
      <c r="A58" t="s">
        <v>317</v>
      </c>
      <c r="B58">
        <v>701</v>
      </c>
    </row>
    <row r="59" spans="1:4" x14ac:dyDescent="0.3">
      <c r="A59" t="s">
        <v>318</v>
      </c>
      <c r="B59">
        <v>701</v>
      </c>
    </row>
    <row r="60" spans="1:4" x14ac:dyDescent="0.3">
      <c r="A60" t="s">
        <v>319</v>
      </c>
      <c r="B60">
        <v>1177</v>
      </c>
    </row>
    <row r="61" spans="1:4" x14ac:dyDescent="0.3">
      <c r="A61" t="s">
        <v>307</v>
      </c>
      <c r="B61">
        <v>380</v>
      </c>
    </row>
  </sheetData>
  <pageMargins left="0.7" right="0.7" top="0.75" bottom="0.75" header="0.3" footer="0.3"/>
  <pageSetup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H96"/>
  <sheetViews>
    <sheetView topLeftCell="A67" workbookViewId="0">
      <selection activeCell="A97" sqref="A97"/>
    </sheetView>
  </sheetViews>
  <sheetFormatPr defaultRowHeight="14.4" x14ac:dyDescent="0.3"/>
  <cols>
    <col min="1" max="1" width="14.6640625" bestFit="1" customWidth="1"/>
    <col min="2" max="2" width="10.44140625" bestFit="1" customWidth="1"/>
    <col min="3" max="3" width="10.5546875" bestFit="1" customWidth="1"/>
    <col min="4" max="4" width="11.5546875" bestFit="1" customWidth="1"/>
    <col min="5" max="6" width="10.5546875" bestFit="1" customWidth="1"/>
    <col min="7" max="7" width="11.44140625" bestFit="1" customWidth="1"/>
    <col min="8" max="8" width="10.5546875" bestFit="1" customWidth="1"/>
  </cols>
  <sheetData>
    <row r="1" spans="1:8" x14ac:dyDescent="0.3">
      <c r="A1" t="s">
        <v>214</v>
      </c>
    </row>
    <row r="2" spans="1:8" x14ac:dyDescent="0.3">
      <c r="A2" t="s">
        <v>147</v>
      </c>
      <c r="B2" t="s">
        <v>148</v>
      </c>
      <c r="C2" t="s">
        <v>149</v>
      </c>
      <c r="D2" t="s">
        <v>150</v>
      </c>
      <c r="E2" t="s">
        <v>151</v>
      </c>
      <c r="F2" t="s">
        <v>152</v>
      </c>
      <c r="G2" t="s">
        <v>153</v>
      </c>
    </row>
    <row r="3" spans="1:8" x14ac:dyDescent="0.3">
      <c r="A3" s="87">
        <v>25</v>
      </c>
      <c r="B3" s="87">
        <v>25</v>
      </c>
      <c r="C3" s="87">
        <v>78</v>
      </c>
      <c r="D3" s="87">
        <v>25</v>
      </c>
      <c r="E3" s="87">
        <v>25</v>
      </c>
      <c r="F3" s="87">
        <v>78</v>
      </c>
      <c r="G3" s="87">
        <v>25</v>
      </c>
    </row>
    <row r="4" spans="1:8" x14ac:dyDescent="0.3">
      <c r="A4" s="87">
        <v>141</v>
      </c>
      <c r="B4" s="87">
        <v>141</v>
      </c>
      <c r="C4" s="87">
        <v>50</v>
      </c>
      <c r="D4" s="87">
        <v>141</v>
      </c>
      <c r="E4" s="87">
        <v>141</v>
      </c>
      <c r="F4" s="87">
        <v>50</v>
      </c>
      <c r="G4" s="87">
        <v>141</v>
      </c>
    </row>
    <row r="5" spans="1:8" x14ac:dyDescent="0.3">
      <c r="A5" s="87">
        <v>115</v>
      </c>
      <c r="B5" s="87">
        <v>115</v>
      </c>
      <c r="C5" s="87">
        <v>125</v>
      </c>
      <c r="D5" s="87">
        <v>115</v>
      </c>
      <c r="E5" s="87">
        <v>115</v>
      </c>
      <c r="F5" s="50"/>
      <c r="G5" s="87">
        <v>115</v>
      </c>
    </row>
    <row r="6" spans="1:8" x14ac:dyDescent="0.3">
      <c r="A6" s="87">
        <v>78</v>
      </c>
      <c r="B6" s="87">
        <v>78</v>
      </c>
      <c r="C6" s="50"/>
      <c r="D6" s="87">
        <v>78</v>
      </c>
      <c r="E6" s="87">
        <v>78</v>
      </c>
      <c r="F6" s="50"/>
      <c r="G6" s="87">
        <v>78</v>
      </c>
    </row>
    <row r="7" spans="1:8" x14ac:dyDescent="0.3">
      <c r="A7" s="87">
        <v>470</v>
      </c>
      <c r="B7" s="87">
        <v>470</v>
      </c>
      <c r="C7" s="50"/>
      <c r="D7" s="87">
        <v>470</v>
      </c>
      <c r="E7" s="87">
        <v>470</v>
      </c>
      <c r="F7" s="50"/>
      <c r="G7" s="87">
        <v>470</v>
      </c>
    </row>
    <row r="8" spans="1:8" x14ac:dyDescent="0.3">
      <c r="A8" s="87">
        <v>50</v>
      </c>
      <c r="B8" s="87">
        <v>50</v>
      </c>
      <c r="C8" s="50"/>
      <c r="D8" s="87">
        <v>50</v>
      </c>
      <c r="E8" s="87">
        <v>50</v>
      </c>
      <c r="F8" s="50"/>
      <c r="G8" s="87">
        <v>50</v>
      </c>
    </row>
    <row r="9" spans="1:8" x14ac:dyDescent="0.3">
      <c r="A9" s="87">
        <v>125</v>
      </c>
      <c r="B9" s="87">
        <v>125</v>
      </c>
      <c r="C9" s="50"/>
      <c r="D9" s="50"/>
      <c r="E9" s="50"/>
      <c r="F9" s="50"/>
      <c r="G9" s="87">
        <v>40</v>
      </c>
    </row>
    <row r="10" spans="1:8" x14ac:dyDescent="0.3">
      <c r="A10" s="87">
        <v>1200</v>
      </c>
      <c r="B10" s="50"/>
      <c r="C10" s="50"/>
      <c r="D10" s="50"/>
      <c r="E10" s="50"/>
      <c r="F10" s="50"/>
      <c r="G10" s="87">
        <v>90</v>
      </c>
    </row>
    <row r="11" spans="1:8" x14ac:dyDescent="0.3">
      <c r="A11" s="50"/>
      <c r="B11" s="50"/>
      <c r="C11" s="50"/>
      <c r="D11" s="50"/>
      <c r="E11" s="50"/>
      <c r="F11" s="50"/>
      <c r="G11" s="50"/>
    </row>
    <row r="12" spans="1:8" x14ac:dyDescent="0.3">
      <c r="A12" s="86">
        <f t="shared" ref="A12:G12" si="0">SUM(A3:A11)</f>
        <v>2204</v>
      </c>
      <c r="B12" s="86">
        <f t="shared" si="0"/>
        <v>1004</v>
      </c>
      <c r="C12" s="86">
        <f t="shared" si="0"/>
        <v>253</v>
      </c>
      <c r="D12" s="86">
        <f t="shared" si="0"/>
        <v>879</v>
      </c>
      <c r="E12" s="86">
        <f t="shared" si="0"/>
        <v>879</v>
      </c>
      <c r="F12" s="86">
        <f t="shared" si="0"/>
        <v>128</v>
      </c>
      <c r="G12" s="86">
        <f t="shared" si="0"/>
        <v>1009</v>
      </c>
    </row>
    <row r="14" spans="1:8" x14ac:dyDescent="0.3">
      <c r="A14" t="s">
        <v>215</v>
      </c>
    </row>
    <row r="15" spans="1:8" x14ac:dyDescent="0.3">
      <c r="A15" t="s">
        <v>139</v>
      </c>
      <c r="B15" t="s">
        <v>140</v>
      </c>
      <c r="C15" t="s">
        <v>141</v>
      </c>
      <c r="D15" t="s">
        <v>142</v>
      </c>
      <c r="E15" t="s">
        <v>143</v>
      </c>
      <c r="F15" t="s">
        <v>144</v>
      </c>
      <c r="G15" t="s">
        <v>145</v>
      </c>
      <c r="H15" t="s">
        <v>146</v>
      </c>
    </row>
    <row r="16" spans="1:8" x14ac:dyDescent="0.3">
      <c r="A16" s="87">
        <v>115</v>
      </c>
      <c r="B16" s="87">
        <v>115</v>
      </c>
      <c r="C16" s="87">
        <v>115</v>
      </c>
      <c r="D16" s="87">
        <v>115</v>
      </c>
      <c r="E16" s="87">
        <v>115</v>
      </c>
      <c r="F16" s="87">
        <v>115</v>
      </c>
      <c r="G16" s="87">
        <v>115</v>
      </c>
      <c r="H16" s="87">
        <v>115</v>
      </c>
    </row>
    <row r="17" spans="1:8" x14ac:dyDescent="0.3">
      <c r="A17" s="87">
        <v>470</v>
      </c>
      <c r="B17" s="87">
        <v>470</v>
      </c>
      <c r="C17" s="87">
        <v>470</v>
      </c>
      <c r="D17" s="87">
        <v>470</v>
      </c>
      <c r="E17" s="87">
        <v>470</v>
      </c>
      <c r="F17" s="87">
        <v>470</v>
      </c>
      <c r="G17" s="87">
        <v>470</v>
      </c>
      <c r="H17" s="87">
        <v>470</v>
      </c>
    </row>
    <row r="18" spans="1:8" x14ac:dyDescent="0.3">
      <c r="A18" s="87">
        <v>141</v>
      </c>
      <c r="B18" s="87">
        <v>141</v>
      </c>
      <c r="C18" s="87">
        <v>141</v>
      </c>
      <c r="D18" s="87">
        <v>141</v>
      </c>
      <c r="E18" s="87">
        <v>141</v>
      </c>
      <c r="F18" s="87">
        <v>141</v>
      </c>
      <c r="G18" s="87">
        <v>141</v>
      </c>
      <c r="H18" s="87">
        <v>141</v>
      </c>
    </row>
    <row r="19" spans="1:8" x14ac:dyDescent="0.3">
      <c r="A19" s="87">
        <v>78</v>
      </c>
      <c r="B19" s="87">
        <v>78</v>
      </c>
      <c r="C19" s="87">
        <v>78</v>
      </c>
      <c r="D19" s="87">
        <v>78</v>
      </c>
      <c r="E19" s="87">
        <v>78</v>
      </c>
      <c r="F19" s="87">
        <v>78</v>
      </c>
      <c r="G19" s="87">
        <v>78</v>
      </c>
      <c r="H19" s="87">
        <v>78</v>
      </c>
    </row>
    <row r="20" spans="1:8" x14ac:dyDescent="0.3">
      <c r="A20" s="88">
        <v>25</v>
      </c>
      <c r="B20" s="88">
        <v>25</v>
      </c>
      <c r="C20" s="88">
        <v>25</v>
      </c>
      <c r="D20" s="88">
        <v>25</v>
      </c>
      <c r="E20" s="88">
        <v>25</v>
      </c>
      <c r="F20" s="88">
        <v>25</v>
      </c>
      <c r="G20" s="88">
        <v>25</v>
      </c>
      <c r="H20" s="88">
        <v>25</v>
      </c>
    </row>
    <row r="21" spans="1:8" x14ac:dyDescent="0.3">
      <c r="A21" s="88">
        <v>18</v>
      </c>
      <c r="B21" s="87">
        <v>18</v>
      </c>
      <c r="C21" s="88">
        <v>18</v>
      </c>
      <c r="D21" s="88">
        <v>18</v>
      </c>
      <c r="E21" s="88">
        <v>18</v>
      </c>
      <c r="F21" s="88">
        <v>18</v>
      </c>
      <c r="G21" s="88">
        <v>18</v>
      </c>
      <c r="H21" s="88">
        <v>18</v>
      </c>
    </row>
    <row r="22" spans="1:8" x14ac:dyDescent="0.3">
      <c r="A22" s="88">
        <v>150</v>
      </c>
      <c r="B22" s="87">
        <v>150</v>
      </c>
      <c r="C22" s="87">
        <v>150</v>
      </c>
      <c r="D22" s="87">
        <v>150</v>
      </c>
      <c r="E22" s="87">
        <v>150</v>
      </c>
      <c r="F22" s="87">
        <v>150</v>
      </c>
      <c r="G22" s="87">
        <v>150</v>
      </c>
      <c r="H22" s="87">
        <v>150</v>
      </c>
    </row>
    <row r="23" spans="1:8" x14ac:dyDescent="0.3">
      <c r="A23" s="88">
        <v>262</v>
      </c>
      <c r="B23" s="88">
        <v>262</v>
      </c>
      <c r="C23" s="88">
        <v>262</v>
      </c>
      <c r="D23" s="88">
        <v>262</v>
      </c>
      <c r="E23" s="88">
        <v>262</v>
      </c>
      <c r="F23" s="88">
        <v>262</v>
      </c>
      <c r="G23" s="88">
        <v>262</v>
      </c>
      <c r="H23" s="88">
        <v>262</v>
      </c>
    </row>
    <row r="24" spans="1:8" x14ac:dyDescent="0.3">
      <c r="A24" s="88">
        <v>100</v>
      </c>
      <c r="B24" s="87">
        <v>100</v>
      </c>
      <c r="C24" s="87">
        <v>100</v>
      </c>
      <c r="D24" s="87">
        <v>100</v>
      </c>
      <c r="E24" s="87">
        <v>50</v>
      </c>
      <c r="F24" s="87">
        <v>50</v>
      </c>
      <c r="G24" s="5">
        <v>25</v>
      </c>
      <c r="H24" s="5">
        <v>25</v>
      </c>
    </row>
    <row r="25" spans="1:8" x14ac:dyDescent="0.3">
      <c r="A25" s="88">
        <v>25</v>
      </c>
      <c r="B25" s="88">
        <v>25</v>
      </c>
      <c r="C25" s="88">
        <v>25</v>
      </c>
      <c r="D25" s="88">
        <v>25</v>
      </c>
      <c r="E25" s="88">
        <v>25</v>
      </c>
      <c r="F25" s="88">
        <v>25</v>
      </c>
      <c r="G25" s="4">
        <v>50</v>
      </c>
      <c r="H25" s="4">
        <v>45</v>
      </c>
    </row>
    <row r="26" spans="1:8" x14ac:dyDescent="0.3">
      <c r="A26" s="4">
        <v>50</v>
      </c>
      <c r="B26" s="4">
        <v>50</v>
      </c>
      <c r="C26" s="4">
        <v>50</v>
      </c>
      <c r="D26" s="4">
        <v>50</v>
      </c>
      <c r="E26" s="4">
        <v>50</v>
      </c>
      <c r="F26" s="4">
        <v>50</v>
      </c>
      <c r="G26" s="4">
        <v>45</v>
      </c>
      <c r="H26" s="88">
        <v>25</v>
      </c>
    </row>
    <row r="27" spans="1:8" x14ac:dyDescent="0.3">
      <c r="A27" s="4">
        <v>21</v>
      </c>
      <c r="B27" s="4">
        <v>21</v>
      </c>
      <c r="C27" s="4">
        <v>21</v>
      </c>
      <c r="D27" s="4">
        <v>21</v>
      </c>
      <c r="E27" s="4">
        <v>21</v>
      </c>
      <c r="F27" s="4">
        <v>21</v>
      </c>
      <c r="G27" s="88">
        <v>25</v>
      </c>
      <c r="H27" s="4">
        <v>50</v>
      </c>
    </row>
    <row r="28" spans="1:8" x14ac:dyDescent="0.3">
      <c r="A28" s="50"/>
      <c r="B28" s="50"/>
      <c r="C28" s="50"/>
      <c r="D28" s="50"/>
      <c r="E28" s="50"/>
      <c r="F28" s="50"/>
      <c r="G28" s="4">
        <v>21</v>
      </c>
      <c r="H28" s="4">
        <v>21</v>
      </c>
    </row>
    <row r="29" spans="1:8" x14ac:dyDescent="0.3">
      <c r="A29" s="50"/>
      <c r="B29" s="50"/>
      <c r="C29" s="50"/>
      <c r="D29" s="50"/>
      <c r="E29" s="50"/>
      <c r="F29" s="50"/>
      <c r="G29" s="50"/>
      <c r="H29" s="50"/>
    </row>
    <row r="30" spans="1:8" x14ac:dyDescent="0.3">
      <c r="A30" s="86">
        <f t="shared" ref="A30:H30" si="1">SUM(A16:A29)</f>
        <v>1455</v>
      </c>
      <c r="B30" s="86">
        <f t="shared" si="1"/>
        <v>1455</v>
      </c>
      <c r="C30" s="86">
        <f t="shared" si="1"/>
        <v>1455</v>
      </c>
      <c r="D30" s="86">
        <f t="shared" si="1"/>
        <v>1455</v>
      </c>
      <c r="E30" s="86">
        <f t="shared" si="1"/>
        <v>1405</v>
      </c>
      <c r="F30" s="86">
        <f t="shared" si="1"/>
        <v>1405</v>
      </c>
      <c r="G30" s="86">
        <f t="shared" si="1"/>
        <v>1425</v>
      </c>
      <c r="H30" s="86">
        <f t="shared" si="1"/>
        <v>1425</v>
      </c>
    </row>
    <row r="32" spans="1:8" x14ac:dyDescent="0.3">
      <c r="A32" t="s">
        <v>216</v>
      </c>
    </row>
    <row r="33" spans="1:8" x14ac:dyDescent="0.3">
      <c r="A33" t="s">
        <v>217</v>
      </c>
      <c r="B33" t="s">
        <v>218</v>
      </c>
      <c r="C33" t="s">
        <v>219</v>
      </c>
      <c r="D33" t="s">
        <v>220</v>
      </c>
      <c r="E33" t="s">
        <v>221</v>
      </c>
      <c r="F33" t="s">
        <v>222</v>
      </c>
      <c r="G33" t="s">
        <v>223</v>
      </c>
      <c r="H33" t="s">
        <v>224</v>
      </c>
    </row>
    <row r="34" spans="1:8" x14ac:dyDescent="0.3">
      <c r="A34" s="87">
        <v>115</v>
      </c>
      <c r="B34" s="87">
        <v>115</v>
      </c>
      <c r="C34" s="87">
        <v>115</v>
      </c>
      <c r="D34" s="87">
        <v>115</v>
      </c>
      <c r="E34" s="87">
        <v>115</v>
      </c>
      <c r="F34" s="87">
        <v>115</v>
      </c>
      <c r="G34" s="88">
        <v>115</v>
      </c>
      <c r="H34" s="87">
        <v>115</v>
      </c>
    </row>
    <row r="35" spans="1:8" x14ac:dyDescent="0.3">
      <c r="A35" s="87">
        <v>470</v>
      </c>
      <c r="B35" s="87">
        <v>470</v>
      </c>
      <c r="C35" s="87">
        <v>470</v>
      </c>
      <c r="D35" s="87">
        <v>470</v>
      </c>
      <c r="E35" s="87">
        <v>470</v>
      </c>
      <c r="F35" s="87">
        <v>470</v>
      </c>
      <c r="G35" s="88">
        <v>470</v>
      </c>
      <c r="H35" s="87">
        <v>470</v>
      </c>
    </row>
    <row r="36" spans="1:8" x14ac:dyDescent="0.3">
      <c r="A36" s="87">
        <v>141</v>
      </c>
      <c r="B36" s="87">
        <v>141</v>
      </c>
      <c r="C36" s="87">
        <v>141</v>
      </c>
      <c r="D36" s="87">
        <v>141</v>
      </c>
      <c r="E36" s="87">
        <v>141</v>
      </c>
      <c r="F36" s="87">
        <v>141</v>
      </c>
      <c r="G36" s="88">
        <v>141</v>
      </c>
      <c r="H36" s="87">
        <v>141</v>
      </c>
    </row>
    <row r="37" spans="1:8" x14ac:dyDescent="0.3">
      <c r="A37" s="87">
        <v>78</v>
      </c>
      <c r="B37" s="87">
        <v>78</v>
      </c>
      <c r="C37" s="87">
        <v>78</v>
      </c>
      <c r="D37" s="87">
        <v>78</v>
      </c>
      <c r="E37" s="87">
        <v>78</v>
      </c>
      <c r="F37" s="87">
        <v>78</v>
      </c>
      <c r="G37" s="88">
        <v>78</v>
      </c>
      <c r="H37" s="87">
        <v>78</v>
      </c>
    </row>
    <row r="38" spans="1:8" x14ac:dyDescent="0.3">
      <c r="A38" s="88">
        <v>25</v>
      </c>
      <c r="B38" s="88">
        <v>25</v>
      </c>
      <c r="C38" s="88">
        <v>25</v>
      </c>
      <c r="D38" s="88">
        <v>25</v>
      </c>
      <c r="E38" s="88">
        <v>25</v>
      </c>
      <c r="F38" s="88">
        <v>25</v>
      </c>
      <c r="G38" s="88">
        <v>25</v>
      </c>
      <c r="H38" s="88">
        <v>25</v>
      </c>
    </row>
    <row r="39" spans="1:8" x14ac:dyDescent="0.3">
      <c r="A39" s="88">
        <v>25</v>
      </c>
      <c r="B39" s="50"/>
      <c r="C39" s="88">
        <v>315</v>
      </c>
      <c r="D39" s="88">
        <v>315</v>
      </c>
      <c r="E39" s="88">
        <v>315</v>
      </c>
      <c r="F39" s="88">
        <v>315</v>
      </c>
      <c r="G39" s="88">
        <v>2500</v>
      </c>
      <c r="H39" s="88">
        <v>2500</v>
      </c>
    </row>
    <row r="40" spans="1:8" x14ac:dyDescent="0.3">
      <c r="A40" s="87">
        <v>1100</v>
      </c>
      <c r="B40" s="50"/>
      <c r="C40" s="50"/>
      <c r="D40" s="50"/>
      <c r="E40" s="88">
        <v>645</v>
      </c>
      <c r="F40" s="88">
        <v>645</v>
      </c>
      <c r="G40" s="88">
        <v>45</v>
      </c>
      <c r="H40" s="88">
        <v>45</v>
      </c>
    </row>
    <row r="41" spans="1:8" x14ac:dyDescent="0.3">
      <c r="A41" s="50"/>
      <c r="B41" s="50"/>
      <c r="C41" s="50"/>
      <c r="D41" s="50"/>
      <c r="E41" s="88">
        <v>392</v>
      </c>
      <c r="F41" s="88">
        <v>392</v>
      </c>
      <c r="G41" s="50"/>
      <c r="H41" s="50"/>
    </row>
    <row r="42" spans="1:8" x14ac:dyDescent="0.3">
      <c r="A42" s="50"/>
      <c r="B42" s="50"/>
      <c r="C42" s="50"/>
      <c r="D42" s="50"/>
      <c r="E42" s="50"/>
      <c r="F42" s="50"/>
      <c r="G42" s="50"/>
      <c r="H42" s="50"/>
    </row>
    <row r="43" spans="1:8" x14ac:dyDescent="0.3">
      <c r="A43" s="86">
        <f t="shared" ref="A43:H43" si="2">SUM(A34:A42)</f>
        <v>1954</v>
      </c>
      <c r="B43" s="86">
        <f t="shared" si="2"/>
        <v>829</v>
      </c>
      <c r="C43" s="86">
        <f t="shared" si="2"/>
        <v>1144</v>
      </c>
      <c r="D43" s="86">
        <f t="shared" si="2"/>
        <v>1144</v>
      </c>
      <c r="E43" s="86">
        <f t="shared" si="2"/>
        <v>2181</v>
      </c>
      <c r="F43" s="86">
        <f t="shared" si="2"/>
        <v>2181</v>
      </c>
      <c r="G43" s="86">
        <f t="shared" si="2"/>
        <v>3374</v>
      </c>
      <c r="H43" s="86">
        <f t="shared" si="2"/>
        <v>3374</v>
      </c>
    </row>
    <row r="45" spans="1:8" x14ac:dyDescent="0.3">
      <c r="A45" t="s">
        <v>225</v>
      </c>
    </row>
    <row r="46" spans="1:8" x14ac:dyDescent="0.3">
      <c r="A46" t="s">
        <v>227</v>
      </c>
      <c r="B46" t="s">
        <v>45</v>
      </c>
    </row>
    <row r="47" spans="1:8" x14ac:dyDescent="0.3">
      <c r="A47" s="87">
        <v>115</v>
      </c>
      <c r="B47" s="50">
        <v>39</v>
      </c>
    </row>
    <row r="48" spans="1:8" x14ac:dyDescent="0.3">
      <c r="A48" s="87">
        <v>470</v>
      </c>
      <c r="B48" s="50"/>
    </row>
    <row r="49" spans="1:6" x14ac:dyDescent="0.3">
      <c r="A49" s="87">
        <v>141</v>
      </c>
      <c r="B49" s="50"/>
    </row>
    <row r="50" spans="1:6" x14ac:dyDescent="0.3">
      <c r="A50" s="87">
        <v>78</v>
      </c>
      <c r="B50" s="50"/>
    </row>
    <row r="51" spans="1:6" x14ac:dyDescent="0.3">
      <c r="A51" s="88">
        <v>25</v>
      </c>
      <c r="B51" s="50"/>
    </row>
    <row r="52" spans="1:6" x14ac:dyDescent="0.3">
      <c r="A52" s="50"/>
      <c r="B52" s="50"/>
    </row>
    <row r="53" spans="1:6" x14ac:dyDescent="0.3">
      <c r="A53" s="86">
        <f>SUM(A47:A52)</f>
        <v>829</v>
      </c>
      <c r="B53" s="86">
        <f>SUM(B47:B52)</f>
        <v>39</v>
      </c>
    </row>
    <row r="54" spans="1:6" x14ac:dyDescent="0.3">
      <c r="A54" s="85"/>
    </row>
    <row r="55" spans="1:6" x14ac:dyDescent="0.3">
      <c r="A55" t="s">
        <v>226</v>
      </c>
    </row>
    <row r="56" spans="1:6" x14ac:dyDescent="0.3">
      <c r="A56" t="s">
        <v>155</v>
      </c>
      <c r="B56" t="s">
        <v>154</v>
      </c>
      <c r="C56" t="s">
        <v>156</v>
      </c>
      <c r="D56" t="s">
        <v>157</v>
      </c>
      <c r="E56" t="s">
        <v>158</v>
      </c>
      <c r="F56" t="s">
        <v>159</v>
      </c>
    </row>
    <row r="58" spans="1:6" x14ac:dyDescent="0.3">
      <c r="A58" s="87">
        <v>115</v>
      </c>
      <c r="B58" s="87">
        <v>115</v>
      </c>
      <c r="C58" s="87">
        <v>115</v>
      </c>
      <c r="D58" s="87">
        <v>115</v>
      </c>
      <c r="E58" s="87">
        <v>115</v>
      </c>
      <c r="F58" s="87">
        <v>115</v>
      </c>
    </row>
    <row r="59" spans="1:6" x14ac:dyDescent="0.3">
      <c r="A59" s="87">
        <v>470</v>
      </c>
      <c r="B59" s="87">
        <v>470</v>
      </c>
      <c r="C59" s="87">
        <v>470</v>
      </c>
      <c r="D59" s="87">
        <v>470</v>
      </c>
      <c r="E59" s="87">
        <v>470</v>
      </c>
      <c r="F59" s="87">
        <v>470</v>
      </c>
    </row>
    <row r="60" spans="1:6" x14ac:dyDescent="0.3">
      <c r="A60" s="87">
        <v>141</v>
      </c>
      <c r="B60" s="87">
        <v>141</v>
      </c>
      <c r="C60" s="87">
        <v>141</v>
      </c>
      <c r="D60" s="87">
        <v>141</v>
      </c>
      <c r="E60" s="87">
        <v>141</v>
      </c>
      <c r="F60" s="87">
        <v>141</v>
      </c>
    </row>
    <row r="61" spans="1:6" x14ac:dyDescent="0.3">
      <c r="A61" s="87">
        <v>78</v>
      </c>
      <c r="B61" s="87">
        <v>78</v>
      </c>
      <c r="C61" s="87">
        <v>78</v>
      </c>
      <c r="D61" s="87">
        <v>78</v>
      </c>
      <c r="E61" s="87">
        <v>78</v>
      </c>
      <c r="F61" s="87">
        <v>78</v>
      </c>
    </row>
    <row r="62" spans="1:6" x14ac:dyDescent="0.3">
      <c r="A62" s="88">
        <v>25</v>
      </c>
      <c r="B62" s="88">
        <v>25</v>
      </c>
      <c r="C62" s="88">
        <v>25</v>
      </c>
      <c r="D62" s="88">
        <v>25</v>
      </c>
      <c r="E62" s="89">
        <v>25</v>
      </c>
      <c r="F62" s="89">
        <v>25</v>
      </c>
    </row>
    <row r="63" spans="1:6" x14ac:dyDescent="0.3">
      <c r="A63" s="88">
        <v>20</v>
      </c>
      <c r="B63" s="88">
        <v>20</v>
      </c>
      <c r="C63" s="88">
        <v>20</v>
      </c>
      <c r="D63" s="88">
        <v>20</v>
      </c>
      <c r="E63" s="87">
        <v>20</v>
      </c>
      <c r="F63" s="87">
        <v>20</v>
      </c>
    </row>
    <row r="64" spans="1:6" x14ac:dyDescent="0.3">
      <c r="A64" s="87">
        <v>13</v>
      </c>
      <c r="B64" s="87">
        <v>13</v>
      </c>
      <c r="C64" s="87">
        <v>13</v>
      </c>
      <c r="D64" s="87">
        <v>13</v>
      </c>
      <c r="E64" s="87">
        <v>13</v>
      </c>
      <c r="F64" s="87">
        <v>13</v>
      </c>
    </row>
    <row r="65" spans="1:6" x14ac:dyDescent="0.3">
      <c r="A65" s="87">
        <v>50</v>
      </c>
      <c r="B65" s="87">
        <v>50</v>
      </c>
      <c r="C65" s="87">
        <v>50</v>
      </c>
      <c r="D65" s="87">
        <v>50</v>
      </c>
      <c r="E65" s="87">
        <v>45</v>
      </c>
      <c r="F65" s="87">
        <v>45</v>
      </c>
    </row>
    <row r="66" spans="1:6" x14ac:dyDescent="0.3">
      <c r="A66" s="88">
        <v>85</v>
      </c>
      <c r="B66" s="88">
        <v>85</v>
      </c>
      <c r="C66" s="87">
        <v>85</v>
      </c>
      <c r="D66" s="87">
        <v>85</v>
      </c>
      <c r="E66" s="50"/>
      <c r="F66" s="50"/>
    </row>
    <row r="67" spans="1:6" x14ac:dyDescent="0.3">
      <c r="A67" s="50"/>
      <c r="B67" s="50"/>
      <c r="C67" s="50"/>
      <c r="D67" s="50"/>
      <c r="E67" s="50"/>
      <c r="F67" s="50"/>
    </row>
    <row r="68" spans="1:6" x14ac:dyDescent="0.3">
      <c r="A68" s="86">
        <f t="shared" ref="A68:F68" si="3">SUM(A58:A67)</f>
        <v>997</v>
      </c>
      <c r="B68" s="86">
        <f t="shared" si="3"/>
        <v>997</v>
      </c>
      <c r="C68" s="86">
        <f t="shared" si="3"/>
        <v>997</v>
      </c>
      <c r="D68" s="86">
        <f t="shared" si="3"/>
        <v>997</v>
      </c>
      <c r="E68" s="86">
        <f t="shared" si="3"/>
        <v>907</v>
      </c>
      <c r="F68" s="86">
        <f t="shared" si="3"/>
        <v>907</v>
      </c>
    </row>
    <row r="70" spans="1:6" x14ac:dyDescent="0.3">
      <c r="A70" t="s">
        <v>228</v>
      </c>
    </row>
    <row r="71" spans="1:6" x14ac:dyDescent="0.3">
      <c r="A71" t="s">
        <v>3</v>
      </c>
      <c r="B71" t="s">
        <v>4</v>
      </c>
      <c r="C71" t="s">
        <v>10</v>
      </c>
    </row>
    <row r="72" spans="1:6" x14ac:dyDescent="0.3">
      <c r="A72" s="4">
        <v>115</v>
      </c>
      <c r="B72" s="4">
        <v>115</v>
      </c>
      <c r="C72" s="4">
        <v>115</v>
      </c>
    </row>
    <row r="73" spans="1:6" x14ac:dyDescent="0.3">
      <c r="A73" s="4">
        <v>470</v>
      </c>
      <c r="B73" s="4">
        <v>470</v>
      </c>
      <c r="C73" s="4">
        <v>0</v>
      </c>
    </row>
    <row r="74" spans="1:6" x14ac:dyDescent="0.3">
      <c r="A74" s="4">
        <v>141</v>
      </c>
      <c r="B74" s="4">
        <v>141</v>
      </c>
      <c r="C74" s="4">
        <v>141</v>
      </c>
    </row>
    <row r="75" spans="1:6" x14ac:dyDescent="0.3">
      <c r="A75" s="4">
        <v>78</v>
      </c>
      <c r="B75" s="4">
        <v>78</v>
      </c>
      <c r="C75" s="4">
        <v>78</v>
      </c>
    </row>
    <row r="76" spans="1:6" x14ac:dyDescent="0.3">
      <c r="A76" s="60">
        <v>25</v>
      </c>
      <c r="B76" s="60">
        <v>25</v>
      </c>
      <c r="C76" s="60">
        <v>25</v>
      </c>
    </row>
    <row r="77" spans="1:6" x14ac:dyDescent="0.3">
      <c r="A77" s="4">
        <v>13</v>
      </c>
      <c r="B77" s="4">
        <v>13</v>
      </c>
      <c r="C77" s="4">
        <v>13</v>
      </c>
    </row>
    <row r="78" spans="1:6" x14ac:dyDescent="0.3">
      <c r="A78" s="10">
        <v>115</v>
      </c>
      <c r="B78" s="10">
        <v>115</v>
      </c>
      <c r="C78" s="10">
        <v>115</v>
      </c>
    </row>
    <row r="79" spans="1:6" x14ac:dyDescent="0.3">
      <c r="A79" s="4">
        <v>105</v>
      </c>
      <c r="B79" s="4">
        <v>105</v>
      </c>
      <c r="C79" s="4">
        <v>0</v>
      </c>
    </row>
    <row r="81" spans="1:7" x14ac:dyDescent="0.3">
      <c r="A81" s="86">
        <f>SUM(A72:A80)</f>
        <v>1062</v>
      </c>
      <c r="B81" s="86">
        <f>SUM(B72:B80)</f>
        <v>1062</v>
      </c>
      <c r="C81" s="86">
        <f>SUM(C72:C80)</f>
        <v>487</v>
      </c>
    </row>
    <row r="83" spans="1:7" x14ac:dyDescent="0.3">
      <c r="A83" t="s">
        <v>229</v>
      </c>
    </row>
    <row r="84" spans="1:7" x14ac:dyDescent="0.3">
      <c r="A84" t="s">
        <v>230</v>
      </c>
      <c r="B84" t="s">
        <v>231</v>
      </c>
      <c r="C84" t="s">
        <v>232</v>
      </c>
      <c r="D84" t="s">
        <v>233</v>
      </c>
      <c r="E84" t="s">
        <v>235</v>
      </c>
      <c r="F84" t="s">
        <v>236</v>
      </c>
      <c r="G84" t="s">
        <v>234</v>
      </c>
    </row>
    <row r="85" spans="1:7" x14ac:dyDescent="0.3">
      <c r="A85" s="5">
        <v>115</v>
      </c>
      <c r="B85" s="4">
        <v>115</v>
      </c>
      <c r="C85" s="4">
        <v>115</v>
      </c>
      <c r="D85" s="4">
        <v>115</v>
      </c>
      <c r="E85" s="4">
        <v>115</v>
      </c>
      <c r="F85" s="4">
        <v>115</v>
      </c>
      <c r="G85" s="4">
        <v>115</v>
      </c>
    </row>
    <row r="86" spans="1:7" x14ac:dyDescent="0.3">
      <c r="A86" s="5">
        <v>470</v>
      </c>
      <c r="B86" s="4">
        <v>470</v>
      </c>
      <c r="C86" s="4">
        <v>470</v>
      </c>
      <c r="D86" s="4">
        <v>470</v>
      </c>
      <c r="E86" s="67">
        <v>0</v>
      </c>
      <c r="F86" s="67">
        <v>0</v>
      </c>
      <c r="G86" s="67">
        <v>0</v>
      </c>
    </row>
    <row r="87" spans="1:7" x14ac:dyDescent="0.3">
      <c r="A87" s="5">
        <v>141</v>
      </c>
      <c r="B87" s="4">
        <v>141</v>
      </c>
      <c r="C87" s="4">
        <v>141</v>
      </c>
      <c r="D87" s="4">
        <v>141</v>
      </c>
      <c r="E87" s="4">
        <v>141</v>
      </c>
      <c r="F87" s="4">
        <v>141</v>
      </c>
      <c r="G87" s="4">
        <v>141</v>
      </c>
    </row>
    <row r="88" spans="1:7" x14ac:dyDescent="0.3">
      <c r="A88" s="5">
        <v>78</v>
      </c>
      <c r="B88" s="4">
        <v>78</v>
      </c>
      <c r="C88" s="4">
        <v>78</v>
      </c>
      <c r="D88" s="4">
        <v>78</v>
      </c>
      <c r="E88" s="4">
        <v>78</v>
      </c>
      <c r="F88" s="4">
        <v>78</v>
      </c>
      <c r="G88" s="4">
        <v>78</v>
      </c>
    </row>
    <row r="89" spans="1:7" x14ac:dyDescent="0.3">
      <c r="A89" s="60">
        <v>25</v>
      </c>
      <c r="B89" s="60">
        <v>25</v>
      </c>
      <c r="C89" s="60">
        <v>25</v>
      </c>
      <c r="D89" s="60">
        <v>25</v>
      </c>
      <c r="E89" s="60">
        <v>25</v>
      </c>
      <c r="F89" s="60">
        <v>25</v>
      </c>
      <c r="G89" s="60">
        <v>25</v>
      </c>
    </row>
    <row r="90" spans="1:7" x14ac:dyDescent="0.3">
      <c r="A90" s="81">
        <v>20</v>
      </c>
      <c r="B90" s="10">
        <v>20</v>
      </c>
      <c r="C90" s="60">
        <v>45</v>
      </c>
      <c r="D90" s="60">
        <v>45</v>
      </c>
      <c r="E90" s="10">
        <v>20</v>
      </c>
      <c r="F90" s="10">
        <v>20</v>
      </c>
      <c r="G90" s="60">
        <v>45</v>
      </c>
    </row>
    <row r="91" spans="1:7" x14ac:dyDescent="0.3">
      <c r="A91" s="5">
        <v>50</v>
      </c>
      <c r="B91" s="4">
        <v>50</v>
      </c>
      <c r="C91" s="10">
        <v>20</v>
      </c>
      <c r="D91" s="10">
        <v>20</v>
      </c>
      <c r="E91" s="4">
        <v>50</v>
      </c>
      <c r="F91" s="4">
        <v>50</v>
      </c>
      <c r="G91" s="10">
        <v>20</v>
      </c>
    </row>
    <row r="92" spans="1:7" x14ac:dyDescent="0.3">
      <c r="A92" s="5">
        <v>160</v>
      </c>
      <c r="B92" s="4">
        <v>0</v>
      </c>
      <c r="C92" s="4">
        <v>50</v>
      </c>
      <c r="D92" s="4">
        <v>50</v>
      </c>
      <c r="E92" s="4">
        <v>160</v>
      </c>
      <c r="F92" s="4">
        <v>0</v>
      </c>
      <c r="G92" s="4">
        <v>50</v>
      </c>
    </row>
    <row r="93" spans="1:7" x14ac:dyDescent="0.3">
      <c r="A93" s="81">
        <v>285</v>
      </c>
      <c r="B93" s="10">
        <v>285</v>
      </c>
      <c r="C93" s="10">
        <v>285</v>
      </c>
      <c r="D93" s="10">
        <v>285</v>
      </c>
      <c r="E93" s="10">
        <v>285</v>
      </c>
      <c r="F93" s="10">
        <v>285</v>
      </c>
      <c r="G93" s="10">
        <v>285</v>
      </c>
    </row>
    <row r="94" spans="1:7" x14ac:dyDescent="0.3">
      <c r="A94" s="4">
        <v>105</v>
      </c>
      <c r="B94" s="4">
        <v>105</v>
      </c>
      <c r="C94" s="4">
        <v>105</v>
      </c>
      <c r="D94" s="4">
        <v>105</v>
      </c>
    </row>
    <row r="96" spans="1:7" x14ac:dyDescent="0.3">
      <c r="A96" s="86">
        <f t="shared" ref="A96:G96" si="4">SUM(A85:A95)</f>
        <v>1449</v>
      </c>
      <c r="B96" s="86">
        <f t="shared" si="4"/>
        <v>1289</v>
      </c>
      <c r="C96" s="86">
        <f t="shared" si="4"/>
        <v>1334</v>
      </c>
      <c r="D96" s="86">
        <f t="shared" si="4"/>
        <v>1334</v>
      </c>
      <c r="E96" s="50">
        <f t="shared" si="4"/>
        <v>874</v>
      </c>
      <c r="F96" s="50">
        <f t="shared" si="4"/>
        <v>714</v>
      </c>
      <c r="G96" s="50">
        <f t="shared" si="4"/>
        <v>759</v>
      </c>
    </row>
  </sheetData>
  <pageMargins left="0.7" right="0.7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K51"/>
  <sheetViews>
    <sheetView workbookViewId="0">
      <selection activeCell="A4" sqref="A4"/>
    </sheetView>
  </sheetViews>
  <sheetFormatPr defaultRowHeight="14.4" x14ac:dyDescent="0.3"/>
  <cols>
    <col min="1" max="1" width="33.6640625" customWidth="1"/>
    <col min="3" max="3" width="13.44140625" customWidth="1"/>
    <col min="4" max="4" width="11.5546875" bestFit="1" customWidth="1"/>
    <col min="8" max="8" width="16.5546875" customWidth="1"/>
    <col min="9" max="9" width="10.5546875" bestFit="1" customWidth="1"/>
    <col min="10" max="10" width="11.44140625" customWidth="1"/>
    <col min="11" max="11" width="19.88671875" customWidth="1"/>
  </cols>
  <sheetData>
    <row r="1" spans="1:11" x14ac:dyDescent="0.3">
      <c r="A1" s="63" t="s">
        <v>187</v>
      </c>
    </row>
    <row r="2" spans="1:11" x14ac:dyDescent="0.3">
      <c r="A2" s="63" t="s">
        <v>118</v>
      </c>
    </row>
    <row r="3" spans="1:11" x14ac:dyDescent="0.3">
      <c r="A3" s="63" t="s">
        <v>117</v>
      </c>
    </row>
    <row r="4" spans="1:11" x14ac:dyDescent="0.3">
      <c r="A4" s="63"/>
    </row>
    <row r="5" spans="1:11" x14ac:dyDescent="0.3">
      <c r="A5" s="2" t="s">
        <v>101</v>
      </c>
      <c r="I5" t="s">
        <v>96</v>
      </c>
    </row>
    <row r="6" spans="1:11" x14ac:dyDescent="0.3">
      <c r="I6" t="s">
        <v>97</v>
      </c>
    </row>
    <row r="7" spans="1:11" x14ac:dyDescent="0.3">
      <c r="A7" s="2" t="s">
        <v>102</v>
      </c>
      <c r="I7" t="s">
        <v>98</v>
      </c>
    </row>
    <row r="8" spans="1:11" x14ac:dyDescent="0.3">
      <c r="A8" s="1" t="s">
        <v>91</v>
      </c>
      <c r="B8">
        <v>14</v>
      </c>
      <c r="I8" t="s">
        <v>107</v>
      </c>
    </row>
    <row r="9" spans="1:11" x14ac:dyDescent="0.3">
      <c r="A9" t="s">
        <v>92</v>
      </c>
      <c r="B9">
        <v>17</v>
      </c>
      <c r="I9">
        <v>1600</v>
      </c>
      <c r="J9" t="s">
        <v>95</v>
      </c>
      <c r="K9" t="s">
        <v>112</v>
      </c>
    </row>
    <row r="10" spans="1:11" x14ac:dyDescent="0.3">
      <c r="I10">
        <v>225</v>
      </c>
      <c r="J10" t="s">
        <v>95</v>
      </c>
      <c r="K10" t="s">
        <v>113</v>
      </c>
    </row>
    <row r="11" spans="1:11" x14ac:dyDescent="0.3">
      <c r="I11">
        <v>220</v>
      </c>
      <c r="J11" t="s">
        <v>95</v>
      </c>
      <c r="K11" t="s">
        <v>115</v>
      </c>
    </row>
    <row r="12" spans="1:11" x14ac:dyDescent="0.3">
      <c r="I12">
        <v>220</v>
      </c>
      <c r="J12" t="s">
        <v>95</v>
      </c>
      <c r="K12" t="s">
        <v>114</v>
      </c>
    </row>
    <row r="13" spans="1:11" x14ac:dyDescent="0.3">
      <c r="A13" s="2" t="s">
        <v>103</v>
      </c>
      <c r="D13" s="6" t="s">
        <v>2</v>
      </c>
      <c r="E13" s="6" t="s">
        <v>183</v>
      </c>
    </row>
    <row r="14" spans="1:11" x14ac:dyDescent="0.3">
      <c r="A14" s="2" t="s">
        <v>31</v>
      </c>
    </row>
    <row r="15" spans="1:11" x14ac:dyDescent="0.3">
      <c r="A15" t="s">
        <v>32</v>
      </c>
      <c r="D15" s="79">
        <v>1369</v>
      </c>
      <c r="E15">
        <v>210</v>
      </c>
      <c r="F15" t="s">
        <v>184</v>
      </c>
      <c r="I15">
        <v>100</v>
      </c>
      <c r="J15" t="s">
        <v>94</v>
      </c>
    </row>
    <row r="16" spans="1:11" x14ac:dyDescent="0.3">
      <c r="A16" t="s">
        <v>33</v>
      </c>
      <c r="D16" s="79">
        <v>1329</v>
      </c>
      <c r="E16">
        <v>210</v>
      </c>
      <c r="F16" t="s">
        <v>184</v>
      </c>
    </row>
    <row r="17" spans="1:10" x14ac:dyDescent="0.3">
      <c r="A17" t="s">
        <v>34</v>
      </c>
      <c r="D17" s="79">
        <v>694</v>
      </c>
      <c r="E17">
        <v>0</v>
      </c>
      <c r="F17" t="s">
        <v>184</v>
      </c>
    </row>
    <row r="18" spans="1:10" x14ac:dyDescent="0.3">
      <c r="C18" s="2" t="s">
        <v>186</v>
      </c>
      <c r="D18" s="80">
        <f>SUM(D15:D17)</f>
        <v>3392</v>
      </c>
    </row>
    <row r="19" spans="1:10" x14ac:dyDescent="0.3">
      <c r="C19" s="2" t="s">
        <v>185</v>
      </c>
      <c r="D19" s="80">
        <f>AVERAGE(D15:D17)</f>
        <v>1130.6666666666667</v>
      </c>
    </row>
    <row r="20" spans="1:10" x14ac:dyDescent="0.3">
      <c r="D20" s="79"/>
    </row>
    <row r="21" spans="1:10" x14ac:dyDescent="0.3">
      <c r="A21" s="2" t="s">
        <v>35</v>
      </c>
      <c r="D21" s="79"/>
    </row>
    <row r="22" spans="1:10" x14ac:dyDescent="0.3">
      <c r="A22" t="s">
        <v>182</v>
      </c>
      <c r="D22" s="79">
        <v>519</v>
      </c>
      <c r="F22" t="s">
        <v>70</v>
      </c>
      <c r="I22">
        <v>500</v>
      </c>
      <c r="J22" t="s">
        <v>190</v>
      </c>
    </row>
    <row r="23" spans="1:10" x14ac:dyDescent="0.3">
      <c r="A23" t="s">
        <v>166</v>
      </c>
      <c r="D23" s="79">
        <v>1375</v>
      </c>
      <c r="E23">
        <v>150</v>
      </c>
      <c r="F23" t="s">
        <v>70</v>
      </c>
      <c r="I23">
        <v>20</v>
      </c>
      <c r="J23" t="s">
        <v>93</v>
      </c>
    </row>
    <row r="24" spans="1:10" x14ac:dyDescent="0.3">
      <c r="A24" t="s">
        <v>167</v>
      </c>
      <c r="D24" s="79">
        <v>700</v>
      </c>
      <c r="E24">
        <v>150</v>
      </c>
      <c r="F24" t="s">
        <v>70</v>
      </c>
      <c r="I24">
        <v>15</v>
      </c>
      <c r="J24" t="s">
        <v>188</v>
      </c>
    </row>
    <row r="25" spans="1:10" x14ac:dyDescent="0.3">
      <c r="A25" t="s">
        <v>168</v>
      </c>
      <c r="D25" s="79">
        <v>860</v>
      </c>
      <c r="F25" t="s">
        <v>70</v>
      </c>
      <c r="I25">
        <v>800</v>
      </c>
      <c r="J25" t="s">
        <v>189</v>
      </c>
    </row>
    <row r="26" spans="1:10" x14ac:dyDescent="0.3">
      <c r="A26" t="s">
        <v>169</v>
      </c>
      <c r="D26" s="79">
        <v>425</v>
      </c>
      <c r="F26" t="s">
        <v>70</v>
      </c>
    </row>
    <row r="27" spans="1:10" x14ac:dyDescent="0.3">
      <c r="A27" t="s">
        <v>172</v>
      </c>
      <c r="D27" s="79">
        <v>395</v>
      </c>
      <c r="F27" t="s">
        <v>70</v>
      </c>
    </row>
    <row r="28" spans="1:10" x14ac:dyDescent="0.3">
      <c r="A28" t="s">
        <v>104</v>
      </c>
      <c r="D28" s="79">
        <v>944</v>
      </c>
      <c r="F28" t="s">
        <v>70</v>
      </c>
    </row>
    <row r="29" spans="1:10" x14ac:dyDescent="0.3">
      <c r="A29" t="s">
        <v>173</v>
      </c>
      <c r="D29" s="79">
        <v>660</v>
      </c>
      <c r="F29" t="s">
        <v>70</v>
      </c>
    </row>
    <row r="30" spans="1:10" x14ac:dyDescent="0.3">
      <c r="A30" t="s">
        <v>174</v>
      </c>
      <c r="D30" s="79">
        <v>320</v>
      </c>
      <c r="F30" t="s">
        <v>70</v>
      </c>
    </row>
    <row r="31" spans="1:10" x14ac:dyDescent="0.3">
      <c r="A31" t="s">
        <v>181</v>
      </c>
      <c r="D31" s="79">
        <v>570</v>
      </c>
      <c r="F31" t="s">
        <v>70</v>
      </c>
    </row>
    <row r="32" spans="1:10" x14ac:dyDescent="0.3">
      <c r="A32" t="s">
        <v>180</v>
      </c>
      <c r="D32" s="79">
        <v>217</v>
      </c>
      <c r="F32" t="s">
        <v>70</v>
      </c>
    </row>
    <row r="33" spans="1:9" x14ac:dyDescent="0.3">
      <c r="A33" t="s">
        <v>179</v>
      </c>
      <c r="D33" s="79">
        <v>570</v>
      </c>
      <c r="F33" t="s">
        <v>70</v>
      </c>
    </row>
    <row r="34" spans="1:9" x14ac:dyDescent="0.3">
      <c r="A34" t="s">
        <v>178</v>
      </c>
      <c r="D34" s="79">
        <v>362</v>
      </c>
      <c r="F34" t="s">
        <v>70</v>
      </c>
    </row>
    <row r="35" spans="1:9" x14ac:dyDescent="0.3">
      <c r="A35" t="s">
        <v>176</v>
      </c>
      <c r="D35" s="79">
        <v>925</v>
      </c>
      <c r="F35" t="s">
        <v>70</v>
      </c>
    </row>
    <row r="36" spans="1:9" x14ac:dyDescent="0.3">
      <c r="A36" t="s">
        <v>177</v>
      </c>
      <c r="D36" s="79">
        <v>250</v>
      </c>
      <c r="F36" t="s">
        <v>70</v>
      </c>
    </row>
    <row r="37" spans="1:9" x14ac:dyDescent="0.3">
      <c r="C37" s="2" t="s">
        <v>186</v>
      </c>
      <c r="D37" s="80">
        <f>SUM(D22:D36)</f>
        <v>9092</v>
      </c>
    </row>
    <row r="38" spans="1:9" x14ac:dyDescent="0.3">
      <c r="C38" s="2" t="s">
        <v>185</v>
      </c>
      <c r="D38" s="80">
        <f>AVERAGE(D22:D36)</f>
        <v>606.13333333333333</v>
      </c>
    </row>
    <row r="48" spans="1:9" x14ac:dyDescent="0.3">
      <c r="B48" s="2"/>
      <c r="C48" s="2"/>
      <c r="D48" s="13"/>
      <c r="E48" s="2"/>
      <c r="F48" s="2"/>
      <c r="G48" s="2"/>
      <c r="H48" s="2"/>
      <c r="I48" s="13"/>
    </row>
    <row r="50" spans="4:9" x14ac:dyDescent="0.3">
      <c r="D50" s="50"/>
      <c r="I50" s="50"/>
    </row>
    <row r="51" spans="4:9" x14ac:dyDescent="0.3">
      <c r="D51" s="50"/>
      <c r="I51" s="50"/>
    </row>
  </sheetData>
  <pageMargins left="0.7" right="0.7" top="0.75" bottom="0.75" header="0.3" footer="0.3"/>
  <pageSetup scale="80" orientation="landscape" r:id="rId1"/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J59"/>
  <sheetViews>
    <sheetView workbookViewId="0"/>
  </sheetViews>
  <sheetFormatPr defaultRowHeight="14.4" x14ac:dyDescent="0.3"/>
  <cols>
    <col min="1" max="1" width="36.109375" bestFit="1" customWidth="1"/>
    <col min="7" max="7" width="24.5546875" bestFit="1" customWidth="1"/>
    <col min="9" max="9" width="11.33203125" style="50" customWidth="1"/>
  </cols>
  <sheetData>
    <row r="1" spans="1:7" x14ac:dyDescent="0.3">
      <c r="A1" s="2" t="s">
        <v>51</v>
      </c>
    </row>
    <row r="2" spans="1:7" x14ac:dyDescent="0.3">
      <c r="A2" s="2" t="s">
        <v>0</v>
      </c>
    </row>
    <row r="3" spans="1:7" x14ac:dyDescent="0.3">
      <c r="A3" s="2" t="s">
        <v>79</v>
      </c>
    </row>
    <row r="4" spans="1:7" x14ac:dyDescent="0.3">
      <c r="A4" t="s">
        <v>46</v>
      </c>
      <c r="C4">
        <v>9</v>
      </c>
    </row>
    <row r="5" spans="1:7" x14ac:dyDescent="0.3">
      <c r="A5" t="s">
        <v>51</v>
      </c>
      <c r="C5">
        <v>9</v>
      </c>
    </row>
    <row r="6" spans="1:7" x14ac:dyDescent="0.3">
      <c r="A6" t="s">
        <v>80</v>
      </c>
      <c r="C6">
        <v>16</v>
      </c>
    </row>
    <row r="7" spans="1:7" x14ac:dyDescent="0.3">
      <c r="A7" t="s">
        <v>35</v>
      </c>
      <c r="C7">
        <v>12</v>
      </c>
    </row>
    <row r="8" spans="1:7" x14ac:dyDescent="0.3">
      <c r="A8" t="s">
        <v>35</v>
      </c>
      <c r="C8">
        <v>9</v>
      </c>
    </row>
    <row r="9" spans="1:7" x14ac:dyDescent="0.3">
      <c r="A9" t="s">
        <v>81</v>
      </c>
      <c r="C9">
        <v>9</v>
      </c>
    </row>
    <row r="10" spans="1:7" x14ac:dyDescent="0.3">
      <c r="A10" t="s">
        <v>67</v>
      </c>
      <c r="C10">
        <v>9</v>
      </c>
    </row>
    <row r="11" spans="1:7" x14ac:dyDescent="0.3">
      <c r="C11">
        <f>SUM(C4:C10)</f>
        <v>73</v>
      </c>
      <c r="D11">
        <f>SUM(C11/7)</f>
        <v>10.428571428571429</v>
      </c>
    </row>
    <row r="12" spans="1:7" x14ac:dyDescent="0.3">
      <c r="C12" t="s">
        <v>138</v>
      </c>
    </row>
    <row r="15" spans="1:7" x14ac:dyDescent="0.3">
      <c r="A15" s="2" t="s">
        <v>78</v>
      </c>
    </row>
    <row r="16" spans="1:7" x14ac:dyDescent="0.3">
      <c r="A16" t="s">
        <v>53</v>
      </c>
      <c r="F16">
        <v>0</v>
      </c>
      <c r="G16" t="s">
        <v>71</v>
      </c>
    </row>
    <row r="17" spans="1:7" x14ac:dyDescent="0.3">
      <c r="A17" t="s">
        <v>54</v>
      </c>
      <c r="F17">
        <v>0</v>
      </c>
      <c r="G17" t="s">
        <v>71</v>
      </c>
    </row>
    <row r="18" spans="1:7" x14ac:dyDescent="0.3">
      <c r="A18" t="s">
        <v>55</v>
      </c>
      <c r="F18">
        <v>0</v>
      </c>
      <c r="G18" t="s">
        <v>71</v>
      </c>
    </row>
    <row r="19" spans="1:7" x14ac:dyDescent="0.3">
      <c r="A19" t="s">
        <v>52</v>
      </c>
      <c r="F19">
        <v>1000</v>
      </c>
      <c r="G19" t="s">
        <v>70</v>
      </c>
    </row>
    <row r="20" spans="1:7" x14ac:dyDescent="0.3">
      <c r="A20" s="3" t="s">
        <v>56</v>
      </c>
      <c r="B20" s="3"/>
      <c r="C20" s="3"/>
      <c r="D20" s="3"/>
      <c r="E20" s="3"/>
      <c r="F20" s="3">
        <v>0</v>
      </c>
      <c r="G20" s="3" t="s">
        <v>165</v>
      </c>
    </row>
    <row r="21" spans="1:7" x14ac:dyDescent="0.3">
      <c r="A21" s="3" t="s">
        <v>56</v>
      </c>
      <c r="B21" s="3"/>
      <c r="C21" s="3"/>
      <c r="D21" s="3"/>
      <c r="E21" s="3"/>
      <c r="F21" s="3">
        <v>0</v>
      </c>
      <c r="G21" s="3" t="s">
        <v>165</v>
      </c>
    </row>
    <row r="22" spans="1:7" x14ac:dyDescent="0.3">
      <c r="A22" t="s">
        <v>68</v>
      </c>
      <c r="F22">
        <v>0</v>
      </c>
      <c r="G22" t="s">
        <v>71</v>
      </c>
    </row>
    <row r="23" spans="1:7" x14ac:dyDescent="0.3">
      <c r="A23" s="3" t="s">
        <v>171</v>
      </c>
      <c r="B23" s="3"/>
      <c r="C23" s="3"/>
      <c r="D23" s="3"/>
      <c r="E23" s="3"/>
      <c r="F23" s="3">
        <v>400</v>
      </c>
      <c r="G23" s="3" t="s">
        <v>70</v>
      </c>
    </row>
    <row r="24" spans="1:7" x14ac:dyDescent="0.3">
      <c r="A24" t="s">
        <v>57</v>
      </c>
      <c r="F24">
        <v>0</v>
      </c>
      <c r="G24" t="s">
        <v>71</v>
      </c>
    </row>
    <row r="25" spans="1:7" x14ac:dyDescent="0.3">
      <c r="A25" t="s">
        <v>58</v>
      </c>
      <c r="F25">
        <v>0</v>
      </c>
      <c r="G25" t="s">
        <v>71</v>
      </c>
    </row>
    <row r="26" spans="1:7" x14ac:dyDescent="0.3">
      <c r="A26" t="s">
        <v>59</v>
      </c>
      <c r="F26">
        <v>0</v>
      </c>
      <c r="G26" t="s">
        <v>71</v>
      </c>
    </row>
    <row r="27" spans="1:7" x14ac:dyDescent="0.3">
      <c r="A27" t="s">
        <v>60</v>
      </c>
      <c r="F27">
        <v>0</v>
      </c>
      <c r="G27" t="s">
        <v>71</v>
      </c>
    </row>
    <row r="28" spans="1:7" x14ac:dyDescent="0.3">
      <c r="A28" t="s">
        <v>61</v>
      </c>
      <c r="F28">
        <v>0</v>
      </c>
      <c r="G28" t="s">
        <v>71</v>
      </c>
    </row>
    <row r="29" spans="1:7" x14ac:dyDescent="0.3">
      <c r="A29" t="s">
        <v>62</v>
      </c>
      <c r="F29">
        <v>0</v>
      </c>
      <c r="G29" t="s">
        <v>71</v>
      </c>
    </row>
    <row r="30" spans="1:7" x14ac:dyDescent="0.3">
      <c r="A30" t="s">
        <v>63</v>
      </c>
      <c r="F30">
        <v>0</v>
      </c>
      <c r="G30" t="s">
        <v>71</v>
      </c>
    </row>
    <row r="31" spans="1:7" x14ac:dyDescent="0.3">
      <c r="A31" t="s">
        <v>64</v>
      </c>
      <c r="F31">
        <v>0</v>
      </c>
      <c r="G31" t="s">
        <v>71</v>
      </c>
    </row>
    <row r="32" spans="1:7" x14ac:dyDescent="0.3">
      <c r="A32" t="s">
        <v>65</v>
      </c>
      <c r="F32">
        <v>0</v>
      </c>
      <c r="G32" t="s">
        <v>71</v>
      </c>
    </row>
    <row r="33" spans="1:9" x14ac:dyDescent="0.3">
      <c r="A33" t="s">
        <v>69</v>
      </c>
      <c r="F33">
        <v>0</v>
      </c>
      <c r="G33" t="s">
        <v>71</v>
      </c>
    </row>
    <row r="34" spans="1:9" x14ac:dyDescent="0.3">
      <c r="A34" t="s">
        <v>46</v>
      </c>
      <c r="F34">
        <v>1400</v>
      </c>
      <c r="G34" t="s">
        <v>70</v>
      </c>
    </row>
    <row r="35" spans="1:9" x14ac:dyDescent="0.3">
      <c r="A35" t="s">
        <v>66</v>
      </c>
      <c r="F35">
        <v>1000</v>
      </c>
      <c r="G35" t="s">
        <v>110</v>
      </c>
    </row>
    <row r="36" spans="1:9" x14ac:dyDescent="0.3">
      <c r="A36" t="s">
        <v>67</v>
      </c>
      <c r="F36">
        <v>1737</v>
      </c>
      <c r="G36" t="s">
        <v>111</v>
      </c>
    </row>
    <row r="37" spans="1:9" x14ac:dyDescent="0.3">
      <c r="A37" s="3" t="s">
        <v>161</v>
      </c>
      <c r="B37" s="3"/>
      <c r="C37" s="3"/>
      <c r="D37" s="3"/>
      <c r="E37" s="3"/>
      <c r="F37" s="3">
        <v>512</v>
      </c>
      <c r="G37" s="3" t="s">
        <v>70</v>
      </c>
    </row>
    <row r="38" spans="1:9" x14ac:dyDescent="0.3">
      <c r="A38" s="3" t="s">
        <v>162</v>
      </c>
      <c r="B38" s="3"/>
      <c r="C38" s="3"/>
      <c r="D38" s="3"/>
      <c r="E38" s="3"/>
      <c r="F38" s="3">
        <v>352</v>
      </c>
      <c r="G38" s="3" t="s">
        <v>70</v>
      </c>
    </row>
    <row r="39" spans="1:9" x14ac:dyDescent="0.3">
      <c r="A39" s="3" t="s">
        <v>163</v>
      </c>
      <c r="B39" s="3"/>
      <c r="C39" s="3"/>
      <c r="D39" s="3"/>
      <c r="E39" s="3"/>
      <c r="F39" s="3">
        <v>438</v>
      </c>
      <c r="G39" s="3" t="s">
        <v>70</v>
      </c>
    </row>
    <row r="40" spans="1:9" x14ac:dyDescent="0.3">
      <c r="A40" s="3" t="s">
        <v>164</v>
      </c>
      <c r="B40" s="3"/>
      <c r="C40" s="3"/>
      <c r="D40" s="3"/>
      <c r="E40" s="3"/>
      <c r="F40" s="3">
        <v>0</v>
      </c>
      <c r="G40" s="3" t="s">
        <v>70</v>
      </c>
    </row>
    <row r="41" spans="1:9" x14ac:dyDescent="0.3">
      <c r="A41" t="s">
        <v>99</v>
      </c>
      <c r="F41">
        <v>1502</v>
      </c>
      <c r="G41" t="s">
        <v>70</v>
      </c>
    </row>
    <row r="42" spans="1:9" x14ac:dyDescent="0.3">
      <c r="A42" t="s">
        <v>100</v>
      </c>
      <c r="F42">
        <v>900</v>
      </c>
      <c r="G42" t="s">
        <v>70</v>
      </c>
    </row>
    <row r="43" spans="1:9" x14ac:dyDescent="0.3">
      <c r="A43" s="3" t="s">
        <v>170</v>
      </c>
      <c r="B43" s="3"/>
      <c r="C43" s="3"/>
      <c r="D43" s="3"/>
      <c r="E43" s="3"/>
      <c r="F43" s="3">
        <v>500</v>
      </c>
      <c r="G43" s="3" t="s">
        <v>70</v>
      </c>
    </row>
    <row r="45" spans="1:9" x14ac:dyDescent="0.3">
      <c r="F45">
        <f>SUM(F16:F43)</f>
        <v>9741</v>
      </c>
    </row>
    <row r="46" spans="1:9" x14ac:dyDescent="0.3">
      <c r="F46" s="33">
        <f>F45/5</f>
        <v>1948.2</v>
      </c>
      <c r="G46" s="33">
        <f>F46/4</f>
        <v>487.05</v>
      </c>
      <c r="H46" s="33" t="s">
        <v>116</v>
      </c>
      <c r="I46" s="61"/>
    </row>
    <row r="48" spans="1:9" x14ac:dyDescent="0.3">
      <c r="F48" s="43">
        <v>250</v>
      </c>
      <c r="G48" s="2" t="s">
        <v>44</v>
      </c>
    </row>
    <row r="49" spans="1:10" x14ac:dyDescent="0.3">
      <c r="F49" s="2">
        <v>125</v>
      </c>
      <c r="G49" s="2" t="s">
        <v>72</v>
      </c>
    </row>
    <row r="50" spans="1:10" x14ac:dyDescent="0.3">
      <c r="F50" s="2">
        <v>100</v>
      </c>
      <c r="G50" s="2" t="s">
        <v>45</v>
      </c>
    </row>
    <row r="51" spans="1:10" x14ac:dyDescent="0.3">
      <c r="F51" s="2">
        <v>50</v>
      </c>
      <c r="G51" s="2" t="s">
        <v>73</v>
      </c>
    </row>
    <row r="53" spans="1:10" x14ac:dyDescent="0.3">
      <c r="A53" t="s">
        <v>67</v>
      </c>
      <c r="F53" s="2">
        <v>1737</v>
      </c>
      <c r="I53" s="50" t="s">
        <v>74</v>
      </c>
      <c r="J53" t="s">
        <v>77</v>
      </c>
    </row>
    <row r="55" spans="1:10" x14ac:dyDescent="0.3">
      <c r="A55" s="3" t="s">
        <v>75</v>
      </c>
      <c r="B55" s="3"/>
      <c r="C55" s="3"/>
      <c r="D55" s="3"/>
      <c r="E55" s="3"/>
      <c r="F55" s="52">
        <v>2000</v>
      </c>
      <c r="G55" s="52" t="s">
        <v>70</v>
      </c>
    </row>
    <row r="56" spans="1:10" x14ac:dyDescent="0.3">
      <c r="A56" s="3" t="s">
        <v>76</v>
      </c>
      <c r="B56" s="3"/>
      <c r="C56" s="3"/>
      <c r="D56" s="3"/>
      <c r="E56" s="3"/>
      <c r="F56" s="52">
        <v>2000</v>
      </c>
      <c r="G56" s="52" t="s">
        <v>70</v>
      </c>
    </row>
    <row r="58" spans="1:10" x14ac:dyDescent="0.3">
      <c r="A58" s="3" t="s">
        <v>175</v>
      </c>
      <c r="B58" s="3"/>
      <c r="C58" s="3"/>
      <c r="D58" s="3"/>
      <c r="E58" s="3"/>
      <c r="F58" s="52">
        <v>2300</v>
      </c>
      <c r="G58" s="52" t="s">
        <v>70</v>
      </c>
    </row>
    <row r="59" spans="1:10" x14ac:dyDescent="0.3">
      <c r="A59" s="3" t="s">
        <v>175</v>
      </c>
      <c r="B59" s="3"/>
      <c r="C59" s="3"/>
      <c r="D59" s="3"/>
      <c r="E59" s="3"/>
      <c r="F59" s="52">
        <v>500</v>
      </c>
      <c r="G59" s="52" t="s">
        <v>70</v>
      </c>
    </row>
  </sheetData>
  <pageMargins left="0.7" right="0.7" top="0.75" bottom="0.75" header="0.3" footer="0.3"/>
  <pageSetup scale="5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O50"/>
  <sheetViews>
    <sheetView workbookViewId="0">
      <selection activeCell="A9" sqref="A9"/>
    </sheetView>
  </sheetViews>
  <sheetFormatPr defaultRowHeight="14.4" x14ac:dyDescent="0.3"/>
  <cols>
    <col min="1" max="1" width="40.109375" customWidth="1"/>
    <col min="2" max="2" width="8" customWidth="1"/>
    <col min="3" max="3" width="7.88671875" customWidth="1"/>
    <col min="4" max="4" width="9.109375" customWidth="1"/>
    <col min="5" max="5" width="8.109375" customWidth="1"/>
    <col min="6" max="6" width="8" customWidth="1"/>
    <col min="7" max="7" width="7.6640625" customWidth="1"/>
    <col min="8" max="8" width="8" customWidth="1"/>
    <col min="9" max="9" width="7.5546875" customWidth="1"/>
    <col min="10" max="11" width="8.33203125" customWidth="1"/>
    <col min="12" max="12" width="7.6640625" customWidth="1"/>
    <col min="13" max="13" width="8" customWidth="1"/>
    <col min="14" max="14" width="8.6640625" customWidth="1"/>
    <col min="15" max="15" width="10.6640625" customWidth="1"/>
  </cols>
  <sheetData>
    <row r="1" spans="1:15" x14ac:dyDescent="0.3">
      <c r="A1" s="2" t="s">
        <v>49</v>
      </c>
      <c r="C1" s="2"/>
      <c r="D1" t="s">
        <v>135</v>
      </c>
    </row>
    <row r="2" spans="1:15" x14ac:dyDescent="0.3">
      <c r="A2" s="2" t="s">
        <v>129</v>
      </c>
      <c r="C2" s="2"/>
      <c r="D2" t="s">
        <v>130</v>
      </c>
      <c r="E2">
        <v>60</v>
      </c>
    </row>
    <row r="3" spans="1:15" x14ac:dyDescent="0.3">
      <c r="C3" s="2"/>
      <c r="D3" t="s">
        <v>131</v>
      </c>
      <c r="E3">
        <v>100</v>
      </c>
    </row>
    <row r="4" spans="1:15" x14ac:dyDescent="0.3">
      <c r="A4" s="2" t="s">
        <v>137</v>
      </c>
      <c r="C4" s="2"/>
      <c r="D4" t="s">
        <v>132</v>
      </c>
      <c r="E4">
        <v>140</v>
      </c>
    </row>
    <row r="5" spans="1:15" x14ac:dyDescent="0.3">
      <c r="A5" s="2"/>
      <c r="C5" s="2"/>
      <c r="D5" t="s">
        <v>133</v>
      </c>
      <c r="E5">
        <v>170</v>
      </c>
    </row>
    <row r="6" spans="1:15" x14ac:dyDescent="0.3">
      <c r="A6" s="2" t="s">
        <v>122</v>
      </c>
      <c r="C6" s="2"/>
      <c r="E6">
        <f>SUM(E2:E5)</f>
        <v>470</v>
      </c>
      <c r="F6">
        <f>SUM(E6/4)</f>
        <v>117.5</v>
      </c>
      <c r="G6" t="s">
        <v>134</v>
      </c>
    </row>
    <row r="7" spans="1:15" x14ac:dyDescent="0.3">
      <c r="A7" s="2" t="s">
        <v>123</v>
      </c>
      <c r="C7" s="2"/>
    </row>
    <row r="8" spans="1:15" x14ac:dyDescent="0.3">
      <c r="A8" s="2" t="s">
        <v>136</v>
      </c>
      <c r="C8" s="2"/>
    </row>
    <row r="9" spans="1:15" x14ac:dyDescent="0.3">
      <c r="A9" s="2"/>
      <c r="C9" s="2"/>
    </row>
    <row r="10" spans="1:15" x14ac:dyDescent="0.3">
      <c r="A10" s="2"/>
      <c r="C10" s="2"/>
    </row>
    <row r="11" spans="1:15" x14ac:dyDescent="0.3">
      <c r="A11" s="2"/>
      <c r="C11" s="2"/>
    </row>
    <row r="12" spans="1:15" x14ac:dyDescent="0.3"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5" x14ac:dyDescent="0.3">
      <c r="A13" t="s">
        <v>124</v>
      </c>
      <c r="B13" s="39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</row>
    <row r="14" spans="1:15" x14ac:dyDescent="0.3">
      <c r="A14" t="s">
        <v>125</v>
      </c>
      <c r="C14" s="35"/>
      <c r="D14" s="35"/>
      <c r="E14" s="35"/>
      <c r="F14" s="35"/>
      <c r="G14" s="35"/>
      <c r="H14" s="35"/>
      <c r="I14" s="64"/>
      <c r="J14" s="64"/>
      <c r="K14" s="64"/>
      <c r="L14" s="64"/>
      <c r="M14" s="64"/>
      <c r="N14" s="64"/>
      <c r="O14" s="65"/>
    </row>
    <row r="15" spans="1:15" x14ac:dyDescent="0.3">
      <c r="A15" t="s">
        <v>126</v>
      </c>
      <c r="C15" s="35"/>
      <c r="D15" s="35"/>
      <c r="E15" s="35"/>
      <c r="F15" s="35"/>
      <c r="G15" s="35"/>
      <c r="H15" s="35"/>
      <c r="I15" s="64"/>
      <c r="J15" s="64"/>
      <c r="K15" s="64"/>
      <c r="L15" s="64"/>
      <c r="M15" s="64"/>
      <c r="N15" s="64"/>
      <c r="O15" s="65"/>
    </row>
    <row r="16" spans="1:15" x14ac:dyDescent="0.3">
      <c r="A16" t="s">
        <v>127</v>
      </c>
      <c r="C16" s="35"/>
      <c r="D16" s="35"/>
      <c r="E16" s="35"/>
      <c r="F16" s="35"/>
      <c r="G16" s="35"/>
      <c r="H16" s="35"/>
      <c r="I16" s="64"/>
      <c r="J16" s="64"/>
      <c r="K16" s="64"/>
      <c r="L16" s="64"/>
      <c r="M16" s="64"/>
      <c r="N16" s="64"/>
      <c r="O16" s="65"/>
    </row>
    <row r="17" spans="1:15" x14ac:dyDescent="0.3">
      <c r="A17" t="s">
        <v>128</v>
      </c>
      <c r="C17" s="35"/>
      <c r="D17" s="35"/>
      <c r="E17" s="35"/>
      <c r="F17" s="35"/>
      <c r="G17" s="35"/>
      <c r="H17" s="35"/>
      <c r="I17" s="64"/>
      <c r="J17" s="64"/>
      <c r="K17" s="64"/>
      <c r="L17" s="64"/>
      <c r="M17" s="64"/>
      <c r="N17" s="64"/>
      <c r="O17" s="65"/>
    </row>
    <row r="18" spans="1:15" x14ac:dyDescent="0.3">
      <c r="C18" s="35"/>
      <c r="D18" s="35"/>
      <c r="E18" s="35"/>
      <c r="F18" s="35"/>
      <c r="G18" s="35"/>
      <c r="H18" s="35"/>
      <c r="I18" s="64"/>
      <c r="J18" s="64"/>
      <c r="K18" s="64"/>
      <c r="L18" s="64"/>
      <c r="M18" s="64"/>
      <c r="N18" s="64"/>
      <c r="O18" s="65"/>
    </row>
    <row r="19" spans="1:15" x14ac:dyDescent="0.3">
      <c r="C19" s="35"/>
      <c r="D19" s="35"/>
      <c r="E19" s="35"/>
      <c r="F19" s="35"/>
      <c r="G19" s="35"/>
      <c r="H19" s="35"/>
      <c r="I19" s="64"/>
      <c r="J19" s="64"/>
      <c r="K19" s="64"/>
      <c r="L19" s="64"/>
      <c r="M19" s="64"/>
      <c r="N19" s="64"/>
      <c r="O19" s="65"/>
    </row>
    <row r="20" spans="1:15" x14ac:dyDescent="0.3">
      <c r="C20" s="73"/>
      <c r="D20" s="74"/>
      <c r="E20" s="75"/>
      <c r="F20" s="75"/>
      <c r="G20" s="75"/>
      <c r="H20" s="35"/>
      <c r="I20" s="64"/>
      <c r="J20" s="64"/>
      <c r="K20" s="64"/>
      <c r="L20" s="64"/>
      <c r="M20" s="64"/>
      <c r="N20" s="64"/>
      <c r="O20" s="66"/>
    </row>
    <row r="21" spans="1:15" x14ac:dyDescent="0.3">
      <c r="C21" s="37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6"/>
    </row>
    <row r="22" spans="1:15" x14ac:dyDescent="0.3"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6"/>
    </row>
    <row r="23" spans="1:15" x14ac:dyDescent="0.3"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6"/>
    </row>
    <row r="24" spans="1:15" x14ac:dyDescent="0.3"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6"/>
    </row>
    <row r="25" spans="1:15" x14ac:dyDescent="0.3"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6"/>
    </row>
    <row r="26" spans="1:15" x14ac:dyDescent="0.3"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6"/>
    </row>
    <row r="27" spans="1:15" x14ac:dyDescent="0.3"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6"/>
    </row>
    <row r="28" spans="1:15" x14ac:dyDescent="0.3"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6"/>
    </row>
    <row r="29" spans="1:15" x14ac:dyDescent="0.3"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6"/>
    </row>
    <row r="30" spans="1:15" x14ac:dyDescent="0.3"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6"/>
    </row>
    <row r="31" spans="1:15" x14ac:dyDescent="0.3"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6"/>
    </row>
    <row r="32" spans="1:15" x14ac:dyDescent="0.3"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6"/>
    </row>
    <row r="33" spans="1:15" x14ac:dyDescent="0.3">
      <c r="C33" s="35"/>
      <c r="D33" s="35"/>
      <c r="E33" s="35"/>
      <c r="O33" s="36"/>
    </row>
    <row r="34" spans="1:15" x14ac:dyDescent="0.3">
      <c r="C34" s="35"/>
      <c r="D34" s="7"/>
      <c r="O34" s="36"/>
    </row>
    <row r="35" spans="1:15" x14ac:dyDescent="0.3">
      <c r="D35" s="7"/>
      <c r="O35" s="36"/>
    </row>
    <row r="36" spans="1:15" x14ac:dyDescent="0.3">
      <c r="A36" s="2"/>
      <c r="O36" s="36"/>
    </row>
    <row r="37" spans="1:15" x14ac:dyDescent="0.3">
      <c r="O37" s="36"/>
    </row>
    <row r="38" spans="1:15" x14ac:dyDescent="0.3">
      <c r="O38" s="36"/>
    </row>
    <row r="39" spans="1:15" x14ac:dyDescent="0.3">
      <c r="O39" s="36"/>
    </row>
    <row r="40" spans="1:15" x14ac:dyDescent="0.3">
      <c r="A40" s="2"/>
      <c r="O40" s="36"/>
    </row>
    <row r="41" spans="1:15" x14ac:dyDescent="0.3">
      <c r="A41" s="71"/>
      <c r="O41" s="38"/>
    </row>
    <row r="42" spans="1:15" x14ac:dyDescent="0.3">
      <c r="A42" s="71"/>
      <c r="O42" s="38"/>
    </row>
    <row r="43" spans="1:15" x14ac:dyDescent="0.3">
      <c r="A43" s="71"/>
      <c r="O43" s="38"/>
    </row>
    <row r="44" spans="1:15" x14ac:dyDescent="0.3">
      <c r="A44" s="71"/>
      <c r="O44" s="38"/>
    </row>
    <row r="45" spans="1:15" x14ac:dyDescent="0.3">
      <c r="A45" s="71"/>
      <c r="O45" s="38"/>
    </row>
    <row r="46" spans="1:15" x14ac:dyDescent="0.3">
      <c r="A46" s="71"/>
      <c r="O46" s="38"/>
    </row>
    <row r="47" spans="1:15" x14ac:dyDescent="0.3">
      <c r="A47" s="71"/>
      <c r="O47" s="38"/>
    </row>
    <row r="48" spans="1:15" x14ac:dyDescent="0.3">
      <c r="A48" s="71"/>
      <c r="O48" s="38"/>
    </row>
    <row r="49" spans="15:15" x14ac:dyDescent="0.3">
      <c r="O49" s="38"/>
    </row>
    <row r="50" spans="15:15" x14ac:dyDescent="0.3">
      <c r="O50" s="38"/>
    </row>
  </sheetData>
  <pageMargins left="0.7" right="0.7" top="0.75" bottom="0.75" header="0.3" footer="0.3"/>
  <pageSetup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2:F24"/>
  <sheetViews>
    <sheetView workbookViewId="0"/>
  </sheetViews>
  <sheetFormatPr defaultRowHeight="14.4" x14ac:dyDescent="0.3"/>
  <cols>
    <col min="1" max="1" width="14" bestFit="1" customWidth="1"/>
    <col min="2" max="2" width="19.109375" style="79" bestFit="1" customWidth="1"/>
    <col min="3" max="3" width="12.6640625" customWidth="1"/>
    <col min="4" max="4" width="10" bestFit="1" customWidth="1"/>
    <col min="5" max="5" width="9.44140625" bestFit="1" customWidth="1"/>
  </cols>
  <sheetData>
    <row r="2" spans="1:6" ht="43.2" x14ac:dyDescent="0.3">
      <c r="B2" s="83" t="s">
        <v>202</v>
      </c>
      <c r="C2" s="82" t="s">
        <v>203</v>
      </c>
      <c r="D2" s="82" t="s">
        <v>201</v>
      </c>
      <c r="E2" t="s">
        <v>44</v>
      </c>
    </row>
    <row r="3" spans="1:6" x14ac:dyDescent="0.3">
      <c r="A3" t="s">
        <v>194</v>
      </c>
      <c r="B3" s="79">
        <v>42722</v>
      </c>
      <c r="C3" s="79">
        <f>SUM(B3/2)</f>
        <v>21361</v>
      </c>
      <c r="D3" s="84">
        <v>1.0619999999999999E-2</v>
      </c>
      <c r="E3" s="79">
        <f>SUM(C3*D3)</f>
        <v>226.85381999999998</v>
      </c>
      <c r="F3" s="79"/>
    </row>
    <row r="4" spans="1:6" x14ac:dyDescent="0.3">
      <c r="A4" t="s">
        <v>195</v>
      </c>
      <c r="B4" s="79">
        <v>42722</v>
      </c>
      <c r="C4" s="79">
        <f t="shared" ref="C4:C14" si="0">SUM(B4/2)</f>
        <v>21361</v>
      </c>
      <c r="D4" s="84">
        <v>1.0619999999999999E-2</v>
      </c>
      <c r="E4" s="79">
        <f>SUM(C4*D4)</f>
        <v>226.85381999999998</v>
      </c>
      <c r="F4" s="79"/>
    </row>
    <row r="5" spans="1:6" x14ac:dyDescent="0.3">
      <c r="A5" t="s">
        <v>197</v>
      </c>
      <c r="B5" s="79">
        <v>47166</v>
      </c>
      <c r="C5" s="79">
        <f t="shared" si="0"/>
        <v>23583</v>
      </c>
      <c r="D5" s="84">
        <v>1.0619999999999999E-2</v>
      </c>
      <c r="E5" s="79">
        <f>SUM(C5*D5)</f>
        <v>250.45145999999997</v>
      </c>
      <c r="F5" s="79"/>
    </row>
    <row r="6" spans="1:6" x14ac:dyDescent="0.3">
      <c r="A6" t="s">
        <v>196</v>
      </c>
      <c r="B6" s="79">
        <v>44944</v>
      </c>
      <c r="C6" s="79">
        <f t="shared" si="0"/>
        <v>22472</v>
      </c>
      <c r="D6" s="84">
        <v>1.0619999999999999E-2</v>
      </c>
      <c r="E6" s="79">
        <f>SUM(C6*D6)</f>
        <v>238.65263999999999</v>
      </c>
      <c r="F6" s="79"/>
    </row>
    <row r="7" spans="1:6" x14ac:dyDescent="0.3">
      <c r="C7" s="79"/>
      <c r="D7" s="84"/>
      <c r="E7" s="79"/>
      <c r="F7" s="79"/>
    </row>
    <row r="8" spans="1:6" x14ac:dyDescent="0.3">
      <c r="A8" t="s">
        <v>198</v>
      </c>
      <c r="B8" s="79">
        <v>20500</v>
      </c>
      <c r="C8" s="79">
        <f t="shared" si="0"/>
        <v>10250</v>
      </c>
      <c r="D8" s="84">
        <v>1.0619999999999999E-2</v>
      </c>
      <c r="E8" s="79">
        <f>SUM(C8*D8)</f>
        <v>108.85499999999999</v>
      </c>
      <c r="F8" s="79"/>
    </row>
    <row r="9" spans="1:6" x14ac:dyDescent="0.3">
      <c r="A9" t="s">
        <v>199</v>
      </c>
      <c r="B9" s="79">
        <v>34388</v>
      </c>
      <c r="C9" s="79">
        <f t="shared" si="0"/>
        <v>17194</v>
      </c>
      <c r="D9" s="84">
        <v>1.0619999999999999E-2</v>
      </c>
      <c r="E9" s="79">
        <f>SUM(C9*D9)</f>
        <v>182.60028</v>
      </c>
      <c r="F9" s="79"/>
    </row>
    <row r="10" spans="1:6" x14ac:dyDescent="0.3">
      <c r="A10" t="s">
        <v>200</v>
      </c>
      <c r="B10" s="79">
        <v>33000</v>
      </c>
      <c r="C10" s="79">
        <f t="shared" si="0"/>
        <v>16500</v>
      </c>
      <c r="D10" s="84">
        <v>1.0619999999999999E-2</v>
      </c>
      <c r="E10" s="79">
        <f>SUM(C10*D10)</f>
        <v>175.23</v>
      </c>
      <c r="F10" s="79"/>
    </row>
    <row r="11" spans="1:6" x14ac:dyDescent="0.3">
      <c r="A11" t="s">
        <v>212</v>
      </c>
      <c r="B11" s="79">
        <v>34388</v>
      </c>
      <c r="C11" s="79">
        <f t="shared" si="0"/>
        <v>17194</v>
      </c>
      <c r="D11" s="84">
        <v>1.0619999999999999E-2</v>
      </c>
      <c r="E11" s="79">
        <f>SUM(C11*D11)</f>
        <v>182.60028</v>
      </c>
      <c r="F11" s="79"/>
    </row>
    <row r="12" spans="1:6" x14ac:dyDescent="0.3">
      <c r="C12" s="79"/>
      <c r="D12" s="84"/>
      <c r="F12" s="79"/>
    </row>
    <row r="13" spans="1:6" x14ac:dyDescent="0.3">
      <c r="A13" t="s">
        <v>192</v>
      </c>
      <c r="B13" s="79">
        <v>33000</v>
      </c>
      <c r="C13" s="79">
        <f t="shared" si="0"/>
        <v>16500</v>
      </c>
      <c r="D13" s="84">
        <v>1.0619999999999999E-2</v>
      </c>
      <c r="E13" s="79">
        <f>SUM(C13*D13)</f>
        <v>175.23</v>
      </c>
      <c r="F13" s="79"/>
    </row>
    <row r="14" spans="1:6" x14ac:dyDescent="0.3">
      <c r="A14" t="s">
        <v>193</v>
      </c>
      <c r="B14" s="79">
        <v>37166</v>
      </c>
      <c r="C14" s="79">
        <f t="shared" si="0"/>
        <v>18583</v>
      </c>
      <c r="D14" s="84">
        <v>1.0619999999999999E-2</v>
      </c>
      <c r="E14" s="79">
        <f>SUM(C14*D14)</f>
        <v>197.35145999999997</v>
      </c>
      <c r="F14" s="79"/>
    </row>
    <row r="16" spans="1:6" x14ac:dyDescent="0.3">
      <c r="A16" t="s">
        <v>209</v>
      </c>
      <c r="B16" s="79">
        <v>20500</v>
      </c>
      <c r="C16" s="79">
        <f>SUM(B16/3)</f>
        <v>6833.333333333333</v>
      </c>
      <c r="D16" s="84">
        <v>1.0619999999999999E-2</v>
      </c>
      <c r="E16" s="79">
        <f>SUM(C16*D16)</f>
        <v>72.569999999999993</v>
      </c>
    </row>
    <row r="17" spans="1:5" x14ac:dyDescent="0.3">
      <c r="A17" t="s">
        <v>210</v>
      </c>
      <c r="B17" s="79">
        <v>20500</v>
      </c>
      <c r="C17" s="79">
        <f>SUM(B17/3)</f>
        <v>6833.333333333333</v>
      </c>
      <c r="D17" s="84">
        <v>1.0619999999999999E-2</v>
      </c>
      <c r="E17" s="79">
        <f>SUM(C17*D17)</f>
        <v>72.569999999999993</v>
      </c>
    </row>
    <row r="18" spans="1:5" x14ac:dyDescent="0.3">
      <c r="A18" t="s">
        <v>211</v>
      </c>
      <c r="B18" s="79">
        <v>20500</v>
      </c>
      <c r="C18" s="79">
        <f>SUM(B18/3)</f>
        <v>6833.333333333333</v>
      </c>
      <c r="D18" s="84">
        <v>1.0619999999999999E-2</v>
      </c>
      <c r="E18" s="79">
        <f>SUM(C18*D18)</f>
        <v>72.569999999999993</v>
      </c>
    </row>
    <row r="20" spans="1:5" x14ac:dyDescent="0.3">
      <c r="A20" t="s">
        <v>204</v>
      </c>
    </row>
    <row r="21" spans="1:5" x14ac:dyDescent="0.3">
      <c r="A21" t="s">
        <v>205</v>
      </c>
      <c r="B21" s="79">
        <v>9500</v>
      </c>
      <c r="C21" s="79">
        <f>SUM(B21/2)</f>
        <v>4750</v>
      </c>
      <c r="D21" s="84">
        <v>1.0619999999999999E-2</v>
      </c>
      <c r="E21" s="79">
        <f>SUM(C21*D21)</f>
        <v>50.444999999999993</v>
      </c>
    </row>
    <row r="22" spans="1:5" x14ac:dyDescent="0.3">
      <c r="A22" t="s">
        <v>208</v>
      </c>
      <c r="B22" s="79">
        <v>10500</v>
      </c>
      <c r="C22" s="79">
        <f>SUM(B22/2)</f>
        <v>5250</v>
      </c>
      <c r="D22" s="84">
        <v>1.0619999999999999E-2</v>
      </c>
      <c r="E22" s="79">
        <f>SUM(C22*D22)</f>
        <v>55.754999999999995</v>
      </c>
    </row>
    <row r="23" spans="1:5" x14ac:dyDescent="0.3">
      <c r="A23" t="s">
        <v>206</v>
      </c>
      <c r="B23" s="79">
        <v>12500</v>
      </c>
      <c r="C23" s="79">
        <f>SUM(B23/2)</f>
        <v>6250</v>
      </c>
      <c r="D23" s="84">
        <v>1.0619999999999999E-2</v>
      </c>
      <c r="E23" s="79">
        <f>SUM(C23*D23)</f>
        <v>66.375</v>
      </c>
    </row>
    <row r="24" spans="1:5" x14ac:dyDescent="0.3">
      <c r="A24" t="s">
        <v>207</v>
      </c>
      <c r="B24" s="79">
        <v>12500</v>
      </c>
      <c r="C24" s="79">
        <f>SUM(B24/2)</f>
        <v>6250</v>
      </c>
      <c r="D24" s="84">
        <v>1.0619999999999999E-2</v>
      </c>
      <c r="E24" s="79">
        <f>SUM(C24*D24)</f>
        <v>66.375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F67"/>
  <sheetViews>
    <sheetView workbookViewId="0">
      <selection activeCell="A3" sqref="A3"/>
    </sheetView>
  </sheetViews>
  <sheetFormatPr defaultRowHeight="14.4" x14ac:dyDescent="0.3"/>
  <cols>
    <col min="1" max="1" width="25.33203125" customWidth="1"/>
    <col min="2" max="2" width="34.33203125" customWidth="1"/>
    <col min="3" max="3" width="17.109375" customWidth="1"/>
    <col min="4" max="4" width="15.109375" bestFit="1" customWidth="1"/>
    <col min="5" max="5" width="14.33203125" bestFit="1" customWidth="1"/>
    <col min="6" max="6" width="12.88671875" customWidth="1"/>
    <col min="7" max="7" width="15.33203125" customWidth="1"/>
    <col min="10" max="10" width="19.109375" customWidth="1"/>
    <col min="11" max="11" width="14" customWidth="1"/>
    <col min="12" max="12" width="12.5546875" customWidth="1"/>
    <col min="13" max="13" width="16.44140625" customWidth="1"/>
    <col min="14" max="14" width="13.44140625" customWidth="1"/>
  </cols>
  <sheetData>
    <row r="1" spans="1:6" ht="21" x14ac:dyDescent="0.4">
      <c r="A1" s="53" t="s">
        <v>375</v>
      </c>
    </row>
    <row r="2" spans="1:6" x14ac:dyDescent="0.3">
      <c r="A2" s="90" t="s">
        <v>369</v>
      </c>
    </row>
    <row r="3" spans="1:6" x14ac:dyDescent="0.3">
      <c r="A3" s="90"/>
    </row>
    <row r="4" spans="1:6" x14ac:dyDescent="0.3">
      <c r="A4" s="51" t="s">
        <v>370</v>
      </c>
    </row>
    <row r="5" spans="1:6" x14ac:dyDescent="0.3">
      <c r="A5" s="51" t="s">
        <v>349</v>
      </c>
    </row>
    <row r="6" spans="1:6" x14ac:dyDescent="0.3">
      <c r="A6" s="51" t="s">
        <v>437</v>
      </c>
    </row>
    <row r="7" spans="1:6" x14ac:dyDescent="0.3">
      <c r="A7" s="51" t="s">
        <v>366</v>
      </c>
    </row>
    <row r="8" spans="1:6" x14ac:dyDescent="0.3">
      <c r="A8" s="51" t="s">
        <v>438</v>
      </c>
    </row>
    <row r="9" spans="1:6" x14ac:dyDescent="0.3">
      <c r="A9" s="201" t="s">
        <v>444</v>
      </c>
    </row>
    <row r="10" spans="1:6" x14ac:dyDescent="0.3">
      <c r="A10" s="51"/>
    </row>
    <row r="11" spans="1:6" x14ac:dyDescent="0.3">
      <c r="A11" s="34" t="s">
        <v>368</v>
      </c>
      <c r="B11" s="33"/>
      <c r="C11" s="2"/>
      <c r="D11" s="2"/>
    </row>
    <row r="12" spans="1:6" x14ac:dyDescent="0.3">
      <c r="A12" s="2" t="s">
        <v>424</v>
      </c>
      <c r="B12" s="43" t="s">
        <v>425</v>
      </c>
      <c r="C12" s="5"/>
      <c r="D12" s="5"/>
    </row>
    <row r="13" spans="1:6" ht="16.2" x14ac:dyDescent="0.45">
      <c r="A13" s="2"/>
      <c r="B13" s="31"/>
      <c r="C13" s="31"/>
      <c r="D13" s="4"/>
      <c r="E13" s="13"/>
      <c r="F13" s="32"/>
    </row>
    <row r="14" spans="1:6" ht="15.6" x14ac:dyDescent="0.3">
      <c r="A14" s="9" t="s">
        <v>38</v>
      </c>
      <c r="B14" s="18"/>
      <c r="C14" s="109" t="s">
        <v>348</v>
      </c>
      <c r="D14" s="18"/>
      <c r="E14" s="17" t="s">
        <v>350</v>
      </c>
    </row>
    <row r="15" spans="1:6" x14ac:dyDescent="0.3">
      <c r="A15" s="174" t="s">
        <v>371</v>
      </c>
      <c r="B15" s="175"/>
      <c r="C15" s="176" t="s">
        <v>352</v>
      </c>
      <c r="D15" s="176" t="s">
        <v>10</v>
      </c>
      <c r="E15" s="175"/>
    </row>
    <row r="16" spans="1:6" x14ac:dyDescent="0.3">
      <c r="A16" s="17" t="s">
        <v>47</v>
      </c>
      <c r="B16" s="18"/>
    </row>
    <row r="17" spans="1:5" ht="15.6" x14ac:dyDescent="0.3">
      <c r="A17" s="11" t="s">
        <v>3</v>
      </c>
      <c r="B17" s="2" t="s">
        <v>446</v>
      </c>
    </row>
    <row r="18" spans="1:5" ht="43.2" x14ac:dyDescent="0.3">
      <c r="A18" s="110" t="s">
        <v>0</v>
      </c>
      <c r="B18" s="123" t="s">
        <v>367</v>
      </c>
      <c r="C18" s="123" t="s">
        <v>425</v>
      </c>
      <c r="D18" s="123" t="s">
        <v>425</v>
      </c>
      <c r="E18" s="107" t="s">
        <v>351</v>
      </c>
    </row>
    <row r="19" spans="1:5" x14ac:dyDescent="0.3">
      <c r="A19" s="2" t="s">
        <v>1</v>
      </c>
    </row>
    <row r="20" spans="1:5" x14ac:dyDescent="0.3">
      <c r="A20" s="15" t="s">
        <v>19</v>
      </c>
      <c r="B20" t="s">
        <v>15</v>
      </c>
      <c r="C20" s="192">
        <v>130</v>
      </c>
      <c r="D20" s="192">
        <v>130</v>
      </c>
    </row>
    <row r="21" spans="1:5" x14ac:dyDescent="0.3">
      <c r="A21" s="15" t="s">
        <v>19</v>
      </c>
      <c r="B21" t="s">
        <v>120</v>
      </c>
      <c r="C21" s="87">
        <v>500</v>
      </c>
      <c r="D21" s="89">
        <v>0</v>
      </c>
    </row>
    <row r="22" spans="1:5" x14ac:dyDescent="0.3">
      <c r="A22" s="15" t="s">
        <v>19</v>
      </c>
      <c r="B22" t="s">
        <v>16</v>
      </c>
      <c r="C22" s="87">
        <v>145</v>
      </c>
      <c r="D22" s="88">
        <v>145</v>
      </c>
    </row>
    <row r="23" spans="1:5" x14ac:dyDescent="0.3">
      <c r="A23" s="15" t="s">
        <v>19</v>
      </c>
      <c r="B23" t="s">
        <v>17</v>
      </c>
      <c r="C23" s="87">
        <v>78</v>
      </c>
      <c r="D23" s="88">
        <v>78</v>
      </c>
    </row>
    <row r="24" spans="1:5" x14ac:dyDescent="0.3">
      <c r="A24" s="15" t="s">
        <v>19</v>
      </c>
      <c r="B24" t="s">
        <v>18</v>
      </c>
      <c r="C24" s="88">
        <v>25</v>
      </c>
      <c r="D24" s="88">
        <v>25</v>
      </c>
    </row>
    <row r="25" spans="1:5" x14ac:dyDescent="0.3">
      <c r="A25" s="2" t="s">
        <v>346</v>
      </c>
      <c r="B25" t="s">
        <v>29</v>
      </c>
      <c r="C25" s="4">
        <v>250</v>
      </c>
      <c r="D25" s="5">
        <v>125</v>
      </c>
    </row>
    <row r="26" spans="1:5" x14ac:dyDescent="0.3">
      <c r="A26" s="2" t="s">
        <v>326</v>
      </c>
      <c r="B26" t="s">
        <v>25</v>
      </c>
      <c r="C26" s="198">
        <v>4644</v>
      </c>
      <c r="D26" s="198">
        <v>0</v>
      </c>
    </row>
    <row r="27" spans="1:5" x14ac:dyDescent="0.3">
      <c r="A27" s="2" t="s">
        <v>347</v>
      </c>
      <c r="B27" t="s">
        <v>25</v>
      </c>
      <c r="C27" s="198">
        <v>4748</v>
      </c>
      <c r="D27" s="198">
        <v>0</v>
      </c>
    </row>
    <row r="28" spans="1:5" x14ac:dyDescent="0.3">
      <c r="A28" s="2" t="s">
        <v>6</v>
      </c>
      <c r="B28" t="s">
        <v>23</v>
      </c>
      <c r="C28" s="198">
        <v>846</v>
      </c>
      <c r="D28" s="198">
        <v>0</v>
      </c>
    </row>
    <row r="29" spans="1:5" x14ac:dyDescent="0.3">
      <c r="A29" s="2" t="s">
        <v>5</v>
      </c>
      <c r="B29" t="s">
        <v>24</v>
      </c>
      <c r="C29" s="198">
        <v>693</v>
      </c>
      <c r="D29" s="198">
        <v>0</v>
      </c>
    </row>
    <row r="30" spans="1:5" x14ac:dyDescent="0.3">
      <c r="A30" s="2" t="s">
        <v>9</v>
      </c>
      <c r="B30" t="s">
        <v>26</v>
      </c>
      <c r="C30" s="198">
        <v>1170</v>
      </c>
      <c r="D30" s="198">
        <v>1170</v>
      </c>
    </row>
    <row r="31" spans="1:5" x14ac:dyDescent="0.3">
      <c r="A31" s="2" t="s">
        <v>21</v>
      </c>
      <c r="B31" t="s">
        <v>22</v>
      </c>
      <c r="C31" s="198">
        <v>1896</v>
      </c>
      <c r="D31" s="198">
        <v>1896</v>
      </c>
    </row>
    <row r="32" spans="1:5" x14ac:dyDescent="0.3">
      <c r="A32" s="2" t="s">
        <v>241</v>
      </c>
      <c r="B32" t="s">
        <v>36</v>
      </c>
      <c r="C32" s="4">
        <v>108</v>
      </c>
      <c r="D32" s="5">
        <v>0</v>
      </c>
    </row>
    <row r="33" spans="1:5" x14ac:dyDescent="0.3">
      <c r="B33" s="8" t="s">
        <v>27</v>
      </c>
      <c r="C33" s="185">
        <f>SUM(C18:C32)</f>
        <v>15233</v>
      </c>
      <c r="D33" s="185">
        <f>SUM(D18:D32)</f>
        <v>3569</v>
      </c>
    </row>
    <row r="34" spans="1:5" ht="15.6" x14ac:dyDescent="0.3">
      <c r="A34" s="11" t="s">
        <v>4</v>
      </c>
      <c r="B34" s="2" t="s">
        <v>447</v>
      </c>
      <c r="C34" s="4"/>
      <c r="D34" s="4"/>
    </row>
    <row r="35" spans="1:5" ht="43.2" x14ac:dyDescent="0.3">
      <c r="A35" s="110" t="s">
        <v>0</v>
      </c>
      <c r="B35" s="123" t="s">
        <v>367</v>
      </c>
      <c r="C35" s="123" t="s">
        <v>425</v>
      </c>
      <c r="D35" s="123" t="s">
        <v>425</v>
      </c>
      <c r="E35" s="107" t="s">
        <v>351</v>
      </c>
    </row>
    <row r="36" spans="1:5" x14ac:dyDescent="0.3">
      <c r="A36" s="2" t="s">
        <v>1</v>
      </c>
    </row>
    <row r="37" spans="1:5" x14ac:dyDescent="0.3">
      <c r="A37" s="15" t="s">
        <v>19</v>
      </c>
      <c r="B37" t="s">
        <v>15</v>
      </c>
      <c r="C37" s="192">
        <v>130</v>
      </c>
      <c r="D37" s="192">
        <v>130</v>
      </c>
    </row>
    <row r="38" spans="1:5" x14ac:dyDescent="0.3">
      <c r="A38" s="15" t="s">
        <v>19</v>
      </c>
      <c r="B38" t="s">
        <v>120</v>
      </c>
      <c r="C38" s="87">
        <v>500</v>
      </c>
      <c r="D38" s="89">
        <v>0</v>
      </c>
    </row>
    <row r="39" spans="1:5" x14ac:dyDescent="0.3">
      <c r="A39" s="15" t="s">
        <v>19</v>
      </c>
      <c r="B39" t="s">
        <v>16</v>
      </c>
      <c r="C39" s="87">
        <v>145</v>
      </c>
      <c r="D39" s="88">
        <v>145</v>
      </c>
    </row>
    <row r="40" spans="1:5" x14ac:dyDescent="0.3">
      <c r="A40" s="15" t="s">
        <v>19</v>
      </c>
      <c r="B40" t="s">
        <v>17</v>
      </c>
      <c r="C40" s="87">
        <v>78</v>
      </c>
      <c r="D40" s="88">
        <v>78</v>
      </c>
    </row>
    <row r="41" spans="1:5" x14ac:dyDescent="0.3">
      <c r="A41" s="15" t="s">
        <v>19</v>
      </c>
      <c r="B41" t="s">
        <v>18</v>
      </c>
      <c r="C41" s="88">
        <v>25</v>
      </c>
      <c r="D41" s="88">
        <v>25</v>
      </c>
    </row>
    <row r="42" spans="1:5" x14ac:dyDescent="0.3">
      <c r="A42" s="2" t="s">
        <v>346</v>
      </c>
      <c r="B42" t="s">
        <v>29</v>
      </c>
      <c r="C42" s="4">
        <v>250</v>
      </c>
      <c r="D42" s="5">
        <v>125</v>
      </c>
    </row>
    <row r="43" spans="1:5" x14ac:dyDescent="0.3">
      <c r="A43" s="2" t="s">
        <v>326</v>
      </c>
      <c r="B43" t="s">
        <v>25</v>
      </c>
      <c r="C43" s="198">
        <v>4644</v>
      </c>
      <c r="D43" s="198">
        <v>0</v>
      </c>
    </row>
    <row r="44" spans="1:5" x14ac:dyDescent="0.3">
      <c r="A44" s="2" t="s">
        <v>347</v>
      </c>
      <c r="B44" t="s">
        <v>25</v>
      </c>
      <c r="C44" s="198">
        <v>4748</v>
      </c>
      <c r="D44" s="198">
        <v>0</v>
      </c>
    </row>
    <row r="45" spans="1:5" x14ac:dyDescent="0.3">
      <c r="A45" s="2" t="s">
        <v>6</v>
      </c>
      <c r="B45" t="s">
        <v>23</v>
      </c>
      <c r="C45" s="198">
        <v>846</v>
      </c>
      <c r="D45" s="198">
        <v>0</v>
      </c>
    </row>
    <row r="46" spans="1:5" x14ac:dyDescent="0.3">
      <c r="A46" s="2" t="s">
        <v>5</v>
      </c>
      <c r="B46" t="s">
        <v>24</v>
      </c>
      <c r="C46" s="198">
        <v>693</v>
      </c>
      <c r="D46" s="198">
        <v>0</v>
      </c>
    </row>
    <row r="47" spans="1:5" x14ac:dyDescent="0.3">
      <c r="A47" s="2" t="s">
        <v>9</v>
      </c>
      <c r="B47" t="s">
        <v>26</v>
      </c>
      <c r="C47" s="198">
        <v>1170</v>
      </c>
      <c r="D47" s="198">
        <v>1170</v>
      </c>
    </row>
    <row r="48" spans="1:5" x14ac:dyDescent="0.3">
      <c r="A48" s="2" t="s">
        <v>21</v>
      </c>
      <c r="B48" t="s">
        <v>22</v>
      </c>
      <c r="C48" s="198">
        <v>1896</v>
      </c>
      <c r="D48" s="198">
        <v>1896</v>
      </c>
    </row>
    <row r="49" spans="1:5" x14ac:dyDescent="0.3">
      <c r="A49" s="2" t="s">
        <v>241</v>
      </c>
      <c r="B49" t="s">
        <v>36</v>
      </c>
      <c r="C49" s="4">
        <v>108</v>
      </c>
      <c r="D49" s="5">
        <v>0</v>
      </c>
    </row>
    <row r="50" spans="1:5" x14ac:dyDescent="0.3">
      <c r="B50" s="8" t="s">
        <v>28</v>
      </c>
      <c r="C50" s="185">
        <f>SUM(C35:C49)</f>
        <v>15233</v>
      </c>
      <c r="D50" s="185">
        <f>SUM(D35:D49)</f>
        <v>3569</v>
      </c>
    </row>
    <row r="51" spans="1:5" ht="17.399999999999999" x14ac:dyDescent="0.45">
      <c r="A51" s="175"/>
      <c r="B51" s="177" t="s">
        <v>82</v>
      </c>
      <c r="C51" s="178">
        <f>C33+C50</f>
        <v>30466</v>
      </c>
      <c r="D51" s="178">
        <f>D33+D50</f>
        <v>7138</v>
      </c>
    </row>
    <row r="52" spans="1:5" x14ac:dyDescent="0.3">
      <c r="B52" s="8"/>
      <c r="C52" s="5"/>
      <c r="D52" s="5"/>
    </row>
    <row r="53" spans="1:5" ht="15.6" x14ac:dyDescent="0.3">
      <c r="A53" s="11" t="s">
        <v>50</v>
      </c>
      <c r="B53" s="2" t="s">
        <v>449</v>
      </c>
      <c r="C53" s="24"/>
      <c r="D53" s="24"/>
    </row>
    <row r="54" spans="1:5" ht="43.2" x14ac:dyDescent="0.3">
      <c r="A54" s="110" t="s">
        <v>0</v>
      </c>
      <c r="B54" s="123" t="s">
        <v>367</v>
      </c>
      <c r="C54" s="123" t="s">
        <v>425</v>
      </c>
      <c r="D54" s="123" t="s">
        <v>425</v>
      </c>
      <c r="E54" s="107" t="s">
        <v>351</v>
      </c>
    </row>
    <row r="55" spans="1:5" x14ac:dyDescent="0.3">
      <c r="A55" s="2" t="s">
        <v>1</v>
      </c>
    </row>
    <row r="56" spans="1:5" x14ac:dyDescent="0.3">
      <c r="A56" s="15" t="s">
        <v>19</v>
      </c>
      <c r="B56" t="s">
        <v>17</v>
      </c>
      <c r="C56" s="88">
        <v>39</v>
      </c>
      <c r="D56" s="88">
        <v>39</v>
      </c>
    </row>
    <row r="57" spans="1:5" x14ac:dyDescent="0.3">
      <c r="A57" s="2" t="s">
        <v>346</v>
      </c>
      <c r="B57" t="s">
        <v>8</v>
      </c>
      <c r="C57" s="5">
        <v>100</v>
      </c>
      <c r="D57" s="5">
        <v>50</v>
      </c>
    </row>
    <row r="58" spans="1:5" x14ac:dyDescent="0.3">
      <c r="A58" s="2" t="s">
        <v>326</v>
      </c>
      <c r="B58" t="s">
        <v>11</v>
      </c>
      <c r="C58" s="199">
        <v>3105</v>
      </c>
      <c r="D58" s="4">
        <v>0</v>
      </c>
    </row>
    <row r="59" spans="1:5" x14ac:dyDescent="0.3">
      <c r="A59" s="2" t="s">
        <v>347</v>
      </c>
      <c r="B59" t="s">
        <v>327</v>
      </c>
      <c r="C59" s="199">
        <v>3165</v>
      </c>
      <c r="D59" s="4">
        <v>0</v>
      </c>
    </row>
    <row r="60" spans="1:5" x14ac:dyDescent="0.3">
      <c r="A60" s="2" t="s">
        <v>6</v>
      </c>
      <c r="B60" t="s">
        <v>12</v>
      </c>
      <c r="C60" s="199">
        <v>564</v>
      </c>
      <c r="D60" s="4">
        <v>0</v>
      </c>
    </row>
    <row r="61" spans="1:5" x14ac:dyDescent="0.3">
      <c r="A61" s="2" t="s">
        <v>5</v>
      </c>
      <c r="B61" t="s">
        <v>13</v>
      </c>
      <c r="C61" s="199">
        <v>462</v>
      </c>
      <c r="D61" s="4">
        <v>0</v>
      </c>
    </row>
    <row r="62" spans="1:5" x14ac:dyDescent="0.3">
      <c r="A62" s="2" t="s">
        <v>9</v>
      </c>
      <c r="B62" t="s">
        <v>14</v>
      </c>
      <c r="C62" s="198">
        <v>780</v>
      </c>
      <c r="D62" s="198">
        <v>780</v>
      </c>
    </row>
    <row r="63" spans="1:5" x14ac:dyDescent="0.3">
      <c r="A63" s="2" t="s">
        <v>21</v>
      </c>
      <c r="B63" s="28" t="s">
        <v>121</v>
      </c>
      <c r="C63" s="4">
        <v>0</v>
      </c>
      <c r="D63" s="4">
        <v>0</v>
      </c>
    </row>
    <row r="64" spans="1:5" x14ac:dyDescent="0.3">
      <c r="A64" s="2" t="s">
        <v>7</v>
      </c>
      <c r="B64" s="28" t="s">
        <v>121</v>
      </c>
      <c r="C64" s="4">
        <v>0</v>
      </c>
      <c r="D64" s="5">
        <v>0</v>
      </c>
    </row>
    <row r="65" spans="1:4" x14ac:dyDescent="0.3">
      <c r="B65" s="8" t="s">
        <v>20</v>
      </c>
      <c r="C65" s="185">
        <f>SUM(C54:C64)</f>
        <v>8215</v>
      </c>
      <c r="D65" s="185">
        <f>SUM(D54:D64)</f>
        <v>869</v>
      </c>
    </row>
    <row r="66" spans="1:4" x14ac:dyDescent="0.3">
      <c r="B66" s="8"/>
      <c r="C66" s="24"/>
      <c r="D66" s="24"/>
    </row>
    <row r="67" spans="1:4" ht="31.2" x14ac:dyDescent="0.3">
      <c r="A67" s="175"/>
      <c r="B67" s="179" t="s">
        <v>420</v>
      </c>
      <c r="C67" s="180">
        <f>C33+C50+C65</f>
        <v>38681</v>
      </c>
      <c r="D67" s="180">
        <f>D33+D50+D65</f>
        <v>8007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F67"/>
  <sheetViews>
    <sheetView workbookViewId="0">
      <selection activeCell="A3" sqref="A3"/>
    </sheetView>
  </sheetViews>
  <sheetFormatPr defaultRowHeight="14.4" x14ac:dyDescent="0.3"/>
  <cols>
    <col min="1" max="1" width="22.88671875" customWidth="1"/>
    <col min="2" max="2" width="35.6640625" customWidth="1"/>
    <col min="3" max="3" width="16.6640625" customWidth="1"/>
    <col min="4" max="4" width="15.109375" bestFit="1" customWidth="1"/>
    <col min="5" max="5" width="19.5546875" customWidth="1"/>
    <col min="6" max="6" width="12.88671875" customWidth="1"/>
    <col min="7" max="7" width="15.33203125" customWidth="1"/>
    <col min="10" max="10" width="19.109375" customWidth="1"/>
    <col min="11" max="11" width="14" customWidth="1"/>
    <col min="12" max="12" width="12.5546875" customWidth="1"/>
    <col min="13" max="13" width="16.44140625" customWidth="1"/>
    <col min="14" max="14" width="13.44140625" customWidth="1"/>
  </cols>
  <sheetData>
    <row r="1" spans="1:6" ht="21" x14ac:dyDescent="0.4">
      <c r="A1" s="53" t="s">
        <v>373</v>
      </c>
    </row>
    <row r="2" spans="1:6" x14ac:dyDescent="0.3">
      <c r="A2" s="90" t="s">
        <v>369</v>
      </c>
    </row>
    <row r="3" spans="1:6" x14ac:dyDescent="0.3">
      <c r="A3" s="90"/>
    </row>
    <row r="4" spans="1:6" x14ac:dyDescent="0.3">
      <c r="A4" s="51" t="s">
        <v>374</v>
      </c>
    </row>
    <row r="5" spans="1:6" x14ac:dyDescent="0.3">
      <c r="A5" s="51" t="s">
        <v>349</v>
      </c>
    </row>
    <row r="6" spans="1:6" x14ac:dyDescent="0.3">
      <c r="A6" s="51" t="s">
        <v>437</v>
      </c>
    </row>
    <row r="7" spans="1:6" x14ac:dyDescent="0.3">
      <c r="A7" s="51" t="s">
        <v>366</v>
      </c>
    </row>
    <row r="8" spans="1:6" x14ac:dyDescent="0.3">
      <c r="A8" s="51" t="s">
        <v>438</v>
      </c>
    </row>
    <row r="9" spans="1:6" x14ac:dyDescent="0.3">
      <c r="A9" s="201" t="s">
        <v>444</v>
      </c>
    </row>
    <row r="10" spans="1:6" x14ac:dyDescent="0.3">
      <c r="A10" s="51"/>
    </row>
    <row r="11" spans="1:6" x14ac:dyDescent="0.3">
      <c r="A11" s="34" t="s">
        <v>368</v>
      </c>
      <c r="B11" s="33"/>
      <c r="C11" s="2"/>
      <c r="D11" s="2"/>
    </row>
    <row r="12" spans="1:6" x14ac:dyDescent="0.3">
      <c r="A12" s="2" t="s">
        <v>424</v>
      </c>
      <c r="B12" s="123" t="s">
        <v>425</v>
      </c>
      <c r="C12" s="123"/>
      <c r="D12" s="5"/>
    </row>
    <row r="13" spans="1:6" ht="16.2" x14ac:dyDescent="0.45">
      <c r="A13" s="2"/>
      <c r="B13" s="31"/>
      <c r="C13" s="31"/>
      <c r="D13" s="4"/>
      <c r="E13" s="13"/>
      <c r="F13" s="32"/>
    </row>
    <row r="14" spans="1:6" ht="15.6" x14ac:dyDescent="0.3">
      <c r="A14" s="9" t="s">
        <v>38</v>
      </c>
      <c r="B14" s="18"/>
      <c r="C14" s="109" t="s">
        <v>348</v>
      </c>
      <c r="D14" s="18"/>
      <c r="E14" s="17" t="s">
        <v>350</v>
      </c>
    </row>
    <row r="15" spans="1:6" x14ac:dyDescent="0.3">
      <c r="A15" s="174" t="s">
        <v>372</v>
      </c>
      <c r="B15" s="175"/>
      <c r="C15" s="176" t="s">
        <v>352</v>
      </c>
      <c r="D15" s="176" t="s">
        <v>10</v>
      </c>
      <c r="E15" s="175"/>
    </row>
    <row r="16" spans="1:6" x14ac:dyDescent="0.3">
      <c r="A16" s="17" t="s">
        <v>47</v>
      </c>
      <c r="B16" s="18"/>
    </row>
    <row r="17" spans="1:5" ht="15.6" x14ac:dyDescent="0.3">
      <c r="A17" s="11" t="s">
        <v>3</v>
      </c>
      <c r="B17" s="2" t="s">
        <v>446</v>
      </c>
    </row>
    <row r="18" spans="1:5" ht="28.8" x14ac:dyDescent="0.3">
      <c r="A18" s="2" t="s">
        <v>0</v>
      </c>
      <c r="B18" s="43" t="s">
        <v>367</v>
      </c>
      <c r="C18" s="43" t="s">
        <v>425</v>
      </c>
      <c r="D18" s="43" t="s">
        <v>425</v>
      </c>
      <c r="E18" s="107" t="s">
        <v>351</v>
      </c>
    </row>
    <row r="19" spans="1:5" x14ac:dyDescent="0.3">
      <c r="A19" s="2" t="s">
        <v>1</v>
      </c>
    </row>
    <row r="20" spans="1:5" x14ac:dyDescent="0.3">
      <c r="A20" s="15" t="s">
        <v>19</v>
      </c>
      <c r="B20" t="s">
        <v>15</v>
      </c>
      <c r="C20" s="192">
        <v>130</v>
      </c>
      <c r="D20" s="192">
        <v>130</v>
      </c>
    </row>
    <row r="21" spans="1:5" x14ac:dyDescent="0.3">
      <c r="A21" s="15" t="s">
        <v>19</v>
      </c>
      <c r="B21" t="s">
        <v>120</v>
      </c>
      <c r="C21" s="87">
        <v>500</v>
      </c>
      <c r="D21" s="89">
        <v>0</v>
      </c>
    </row>
    <row r="22" spans="1:5" x14ac:dyDescent="0.3">
      <c r="A22" s="15" t="s">
        <v>19</v>
      </c>
      <c r="B22" t="s">
        <v>16</v>
      </c>
      <c r="C22" s="87">
        <v>145</v>
      </c>
      <c r="D22" s="88">
        <v>145</v>
      </c>
    </row>
    <row r="23" spans="1:5" x14ac:dyDescent="0.3">
      <c r="A23" s="15" t="s">
        <v>19</v>
      </c>
      <c r="B23" t="s">
        <v>17</v>
      </c>
      <c r="C23" s="87">
        <v>78</v>
      </c>
      <c r="D23" s="88">
        <v>78</v>
      </c>
    </row>
    <row r="24" spans="1:5" x14ac:dyDescent="0.3">
      <c r="A24" s="15" t="s">
        <v>19</v>
      </c>
      <c r="B24" t="s">
        <v>18</v>
      </c>
      <c r="C24" s="88">
        <v>25</v>
      </c>
      <c r="D24" s="88">
        <v>25</v>
      </c>
    </row>
    <row r="25" spans="1:5" x14ac:dyDescent="0.3">
      <c r="A25" s="2" t="s">
        <v>346</v>
      </c>
      <c r="B25" t="s">
        <v>29</v>
      </c>
      <c r="C25" s="4">
        <v>250</v>
      </c>
      <c r="D25" s="5">
        <v>125</v>
      </c>
    </row>
    <row r="26" spans="1:5" x14ac:dyDescent="0.3">
      <c r="A26" s="181" t="s">
        <v>326</v>
      </c>
      <c r="B26" s="181"/>
      <c r="C26" s="182">
        <v>0</v>
      </c>
      <c r="D26" s="182">
        <v>0</v>
      </c>
      <c r="E26" s="181" t="s">
        <v>361</v>
      </c>
    </row>
    <row r="27" spans="1:5" x14ac:dyDescent="0.3">
      <c r="A27" s="2" t="s">
        <v>347</v>
      </c>
      <c r="B27" t="s">
        <v>25</v>
      </c>
      <c r="C27" s="198">
        <v>4748</v>
      </c>
      <c r="D27" s="198">
        <v>0</v>
      </c>
    </row>
    <row r="28" spans="1:5" x14ac:dyDescent="0.3">
      <c r="A28" s="2" t="s">
        <v>6</v>
      </c>
      <c r="B28" t="s">
        <v>23</v>
      </c>
      <c r="C28" s="198">
        <v>846</v>
      </c>
      <c r="D28" s="198">
        <v>0</v>
      </c>
    </row>
    <row r="29" spans="1:5" x14ac:dyDescent="0.3">
      <c r="A29" s="2" t="s">
        <v>5</v>
      </c>
      <c r="B29" t="s">
        <v>24</v>
      </c>
      <c r="C29" s="198">
        <v>693</v>
      </c>
      <c r="D29" s="198">
        <v>0</v>
      </c>
    </row>
    <row r="30" spans="1:5" x14ac:dyDescent="0.3">
      <c r="A30" s="2" t="s">
        <v>9</v>
      </c>
      <c r="B30" t="s">
        <v>26</v>
      </c>
      <c r="C30" s="198">
        <v>1170</v>
      </c>
      <c r="D30" s="198">
        <v>1170</v>
      </c>
    </row>
    <row r="31" spans="1:5" x14ac:dyDescent="0.3">
      <c r="A31" s="2" t="s">
        <v>21</v>
      </c>
      <c r="B31" t="s">
        <v>22</v>
      </c>
      <c r="C31" s="198">
        <v>1896</v>
      </c>
      <c r="D31" s="198">
        <v>1896</v>
      </c>
    </row>
    <row r="32" spans="1:5" x14ac:dyDescent="0.3">
      <c r="A32" s="2" t="s">
        <v>241</v>
      </c>
      <c r="B32" t="s">
        <v>36</v>
      </c>
      <c r="C32" s="4">
        <v>108</v>
      </c>
      <c r="D32" s="5">
        <v>0</v>
      </c>
    </row>
    <row r="33" spans="1:5" x14ac:dyDescent="0.3">
      <c r="B33" s="8" t="s">
        <v>27</v>
      </c>
      <c r="C33" s="185">
        <f>SUM(C18:C32)</f>
        <v>10589</v>
      </c>
      <c r="D33" s="185">
        <f>SUM(D18:D32)</f>
        <v>3569</v>
      </c>
    </row>
    <row r="34" spans="1:5" ht="15.6" x14ac:dyDescent="0.3">
      <c r="A34" s="11" t="s">
        <v>4</v>
      </c>
      <c r="B34" s="2" t="s">
        <v>447</v>
      </c>
      <c r="C34" s="4"/>
      <c r="D34" s="4"/>
    </row>
    <row r="35" spans="1:5" ht="28.8" x14ac:dyDescent="0.3">
      <c r="A35" s="2" t="s">
        <v>0</v>
      </c>
      <c r="B35" s="43" t="s">
        <v>367</v>
      </c>
      <c r="C35" s="43" t="s">
        <v>425</v>
      </c>
      <c r="D35" s="43" t="s">
        <v>425</v>
      </c>
      <c r="E35" s="107" t="s">
        <v>351</v>
      </c>
    </row>
    <row r="36" spans="1:5" x14ac:dyDescent="0.3">
      <c r="A36" s="2" t="s">
        <v>1</v>
      </c>
    </row>
    <row r="37" spans="1:5" x14ac:dyDescent="0.3">
      <c r="A37" s="15" t="s">
        <v>19</v>
      </c>
      <c r="B37" t="s">
        <v>15</v>
      </c>
      <c r="C37" s="192">
        <v>130</v>
      </c>
      <c r="D37" s="192">
        <v>130</v>
      </c>
    </row>
    <row r="38" spans="1:5" x14ac:dyDescent="0.3">
      <c r="A38" s="15" t="s">
        <v>19</v>
      </c>
      <c r="B38" t="s">
        <v>120</v>
      </c>
      <c r="C38" s="87">
        <v>500</v>
      </c>
      <c r="D38" s="89">
        <v>0</v>
      </c>
    </row>
    <row r="39" spans="1:5" x14ac:dyDescent="0.3">
      <c r="A39" s="15" t="s">
        <v>19</v>
      </c>
      <c r="B39" t="s">
        <v>16</v>
      </c>
      <c r="C39" s="87">
        <v>145</v>
      </c>
      <c r="D39" s="88">
        <v>145</v>
      </c>
    </row>
    <row r="40" spans="1:5" x14ac:dyDescent="0.3">
      <c r="A40" s="15" t="s">
        <v>19</v>
      </c>
      <c r="B40" t="s">
        <v>17</v>
      </c>
      <c r="C40" s="87">
        <v>78</v>
      </c>
      <c r="D40" s="88">
        <v>78</v>
      </c>
    </row>
    <row r="41" spans="1:5" x14ac:dyDescent="0.3">
      <c r="A41" s="15" t="s">
        <v>19</v>
      </c>
      <c r="B41" t="s">
        <v>18</v>
      </c>
      <c r="C41" s="88">
        <v>25</v>
      </c>
      <c r="D41" s="88">
        <v>25</v>
      </c>
    </row>
    <row r="42" spans="1:5" x14ac:dyDescent="0.3">
      <c r="A42" s="2" t="s">
        <v>346</v>
      </c>
      <c r="B42" t="s">
        <v>29</v>
      </c>
      <c r="C42" s="4">
        <v>250</v>
      </c>
      <c r="D42" s="5">
        <v>125</v>
      </c>
    </row>
    <row r="43" spans="1:5" x14ac:dyDescent="0.3">
      <c r="A43" s="181" t="s">
        <v>326</v>
      </c>
      <c r="B43" s="181"/>
      <c r="C43" s="182">
        <v>0</v>
      </c>
      <c r="D43" s="182">
        <v>0</v>
      </c>
      <c r="E43" s="181" t="s">
        <v>361</v>
      </c>
    </row>
    <row r="44" spans="1:5" x14ac:dyDescent="0.3">
      <c r="A44" s="2" t="s">
        <v>347</v>
      </c>
      <c r="B44" t="s">
        <v>25</v>
      </c>
      <c r="C44" s="198">
        <v>4748</v>
      </c>
      <c r="D44" s="198">
        <v>0</v>
      </c>
    </row>
    <row r="45" spans="1:5" x14ac:dyDescent="0.3">
      <c r="A45" s="2" t="s">
        <v>6</v>
      </c>
      <c r="B45" t="s">
        <v>23</v>
      </c>
      <c r="C45" s="198">
        <v>846</v>
      </c>
      <c r="D45" s="198">
        <v>0</v>
      </c>
    </row>
    <row r="46" spans="1:5" x14ac:dyDescent="0.3">
      <c r="A46" s="2" t="s">
        <v>5</v>
      </c>
      <c r="B46" t="s">
        <v>24</v>
      </c>
      <c r="C46" s="198">
        <v>693</v>
      </c>
      <c r="D46" s="198">
        <v>0</v>
      </c>
    </row>
    <row r="47" spans="1:5" x14ac:dyDescent="0.3">
      <c r="A47" s="2" t="s">
        <v>9</v>
      </c>
      <c r="B47" t="s">
        <v>26</v>
      </c>
      <c r="C47" s="198">
        <v>1170</v>
      </c>
      <c r="D47" s="198">
        <v>1170</v>
      </c>
    </row>
    <row r="48" spans="1:5" x14ac:dyDescent="0.3">
      <c r="A48" s="2" t="s">
        <v>21</v>
      </c>
      <c r="B48" t="s">
        <v>22</v>
      </c>
      <c r="C48" s="198">
        <v>1896</v>
      </c>
      <c r="D48" s="198">
        <v>1896</v>
      </c>
    </row>
    <row r="49" spans="1:5" x14ac:dyDescent="0.3">
      <c r="A49" s="2" t="s">
        <v>241</v>
      </c>
      <c r="B49" t="s">
        <v>36</v>
      </c>
      <c r="C49" s="4">
        <v>108</v>
      </c>
      <c r="D49" s="5">
        <v>0</v>
      </c>
    </row>
    <row r="50" spans="1:5" x14ac:dyDescent="0.3">
      <c r="B50" s="8" t="s">
        <v>28</v>
      </c>
      <c r="C50" s="185">
        <f>SUM(C35:C49)</f>
        <v>10589</v>
      </c>
      <c r="D50" s="185">
        <f>SUM(D35:D49)</f>
        <v>3569</v>
      </c>
    </row>
    <row r="51" spans="1:5" ht="17.399999999999999" x14ac:dyDescent="0.45">
      <c r="A51" s="175"/>
      <c r="B51" s="177" t="s">
        <v>82</v>
      </c>
      <c r="C51" s="178">
        <f>C33+C50</f>
        <v>21178</v>
      </c>
      <c r="D51" s="178">
        <f>D33+D50</f>
        <v>7138</v>
      </c>
    </row>
    <row r="52" spans="1:5" x14ac:dyDescent="0.3">
      <c r="B52" s="8"/>
      <c r="C52" s="5"/>
      <c r="D52" s="5"/>
    </row>
    <row r="53" spans="1:5" ht="15.6" x14ac:dyDescent="0.3">
      <c r="A53" s="11" t="s">
        <v>50</v>
      </c>
      <c r="B53" s="2" t="s">
        <v>449</v>
      </c>
      <c r="C53" s="24"/>
      <c r="D53" s="24"/>
    </row>
    <row r="54" spans="1:5" ht="28.8" x14ac:dyDescent="0.3">
      <c r="A54" s="2" t="s">
        <v>0</v>
      </c>
      <c r="B54" s="43" t="s">
        <v>367</v>
      </c>
      <c r="C54" s="43" t="s">
        <v>425</v>
      </c>
      <c r="D54" s="43" t="s">
        <v>425</v>
      </c>
      <c r="E54" s="107" t="s">
        <v>351</v>
      </c>
    </row>
    <row r="55" spans="1:5" x14ac:dyDescent="0.3">
      <c r="A55" s="2" t="s">
        <v>1</v>
      </c>
    </row>
    <row r="56" spans="1:5" x14ac:dyDescent="0.3">
      <c r="A56" s="15" t="s">
        <v>19</v>
      </c>
      <c r="B56" t="s">
        <v>17</v>
      </c>
      <c r="C56" s="88">
        <v>39</v>
      </c>
      <c r="D56" s="88">
        <v>39</v>
      </c>
    </row>
    <row r="57" spans="1:5" x14ac:dyDescent="0.3">
      <c r="A57" s="2" t="s">
        <v>346</v>
      </c>
      <c r="B57" t="s">
        <v>8</v>
      </c>
      <c r="C57" s="5">
        <v>100</v>
      </c>
      <c r="D57" s="5">
        <v>50</v>
      </c>
    </row>
    <row r="58" spans="1:5" x14ac:dyDescent="0.3">
      <c r="A58" s="181" t="s">
        <v>326</v>
      </c>
      <c r="B58" s="181"/>
      <c r="C58" s="182">
        <v>0</v>
      </c>
      <c r="D58" s="182">
        <v>0</v>
      </c>
      <c r="E58" s="181" t="s">
        <v>361</v>
      </c>
    </row>
    <row r="59" spans="1:5" x14ac:dyDescent="0.3">
      <c r="A59" s="2" t="s">
        <v>347</v>
      </c>
      <c r="B59" t="s">
        <v>327</v>
      </c>
      <c r="C59" s="199">
        <v>3165</v>
      </c>
      <c r="D59" s="4">
        <v>0</v>
      </c>
    </row>
    <row r="60" spans="1:5" x14ac:dyDescent="0.3">
      <c r="A60" s="2" t="s">
        <v>6</v>
      </c>
      <c r="B60" t="s">
        <v>12</v>
      </c>
      <c r="C60" s="199">
        <v>564</v>
      </c>
      <c r="D60" s="4">
        <v>0</v>
      </c>
    </row>
    <row r="61" spans="1:5" x14ac:dyDescent="0.3">
      <c r="A61" s="2" t="s">
        <v>5</v>
      </c>
      <c r="B61" t="s">
        <v>13</v>
      </c>
      <c r="C61" s="199">
        <v>462</v>
      </c>
      <c r="D61" s="4">
        <v>0</v>
      </c>
    </row>
    <row r="62" spans="1:5" x14ac:dyDescent="0.3">
      <c r="A62" s="2" t="s">
        <v>9</v>
      </c>
      <c r="B62" t="s">
        <v>14</v>
      </c>
      <c r="C62" s="198">
        <v>780</v>
      </c>
      <c r="D62" s="198">
        <v>780</v>
      </c>
    </row>
    <row r="63" spans="1:5" x14ac:dyDescent="0.3">
      <c r="A63" s="2" t="s">
        <v>21</v>
      </c>
      <c r="B63" s="28" t="s">
        <v>121</v>
      </c>
      <c r="C63" s="4">
        <v>0</v>
      </c>
      <c r="D63" s="4">
        <v>0</v>
      </c>
    </row>
    <row r="64" spans="1:5" x14ac:dyDescent="0.3">
      <c r="A64" s="2" t="s">
        <v>7</v>
      </c>
      <c r="B64" s="28" t="s">
        <v>121</v>
      </c>
      <c r="C64" s="4">
        <v>0</v>
      </c>
      <c r="D64" s="5">
        <v>0</v>
      </c>
    </row>
    <row r="65" spans="1:4" x14ac:dyDescent="0.3">
      <c r="B65" s="8" t="s">
        <v>20</v>
      </c>
      <c r="C65" s="185">
        <f>SUM(C54:C64)</f>
        <v>5110</v>
      </c>
      <c r="D65" s="185">
        <f>SUM(D54:D64)</f>
        <v>869</v>
      </c>
    </row>
    <row r="66" spans="1:4" x14ac:dyDescent="0.3">
      <c r="B66" s="8"/>
      <c r="C66" s="24"/>
      <c r="D66" s="24"/>
    </row>
    <row r="67" spans="1:4" ht="31.2" x14ac:dyDescent="0.3">
      <c r="A67" s="175"/>
      <c r="B67" s="179" t="s">
        <v>419</v>
      </c>
      <c r="C67" s="180">
        <f>C33+C50+C65</f>
        <v>26288</v>
      </c>
      <c r="D67" s="180">
        <f>D33+D50+D65</f>
        <v>8007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9900"/>
    <pageSetUpPr fitToPage="1"/>
  </sheetPr>
  <dimension ref="A1:F66"/>
  <sheetViews>
    <sheetView tabSelected="1" zoomScaleNormal="100" workbookViewId="0">
      <selection activeCell="A2" sqref="A2"/>
    </sheetView>
  </sheetViews>
  <sheetFormatPr defaultRowHeight="14.4" x14ac:dyDescent="0.3"/>
  <cols>
    <col min="1" max="1" width="23.6640625" customWidth="1"/>
    <col min="2" max="2" width="34.109375" bestFit="1" customWidth="1"/>
    <col min="3" max="3" width="16.6640625" customWidth="1"/>
    <col min="4" max="4" width="16.5546875" bestFit="1" customWidth="1"/>
    <col min="5" max="5" width="20.5546875" customWidth="1"/>
    <col min="6" max="6" width="12.88671875" customWidth="1"/>
    <col min="7" max="7" width="15.33203125" customWidth="1"/>
    <col min="10" max="10" width="19.109375" customWidth="1"/>
    <col min="11" max="11" width="14" customWidth="1"/>
    <col min="12" max="12" width="12.5546875" customWidth="1"/>
    <col min="13" max="13" width="16.44140625" customWidth="1"/>
    <col min="14" max="14" width="13.44140625" customWidth="1"/>
  </cols>
  <sheetData>
    <row r="1" spans="1:6" ht="21" x14ac:dyDescent="0.4">
      <c r="A1" s="53" t="s">
        <v>401</v>
      </c>
    </row>
    <row r="2" spans="1:6" x14ac:dyDescent="0.3">
      <c r="A2" s="2"/>
    </row>
    <row r="3" spans="1:6" x14ac:dyDescent="0.3">
      <c r="A3" s="51" t="s">
        <v>402</v>
      </c>
    </row>
    <row r="4" spans="1:6" x14ac:dyDescent="0.3">
      <c r="A4" s="51" t="s">
        <v>349</v>
      </c>
    </row>
    <row r="5" spans="1:6" x14ac:dyDescent="0.3">
      <c r="A5" s="51" t="s">
        <v>437</v>
      </c>
    </row>
    <row r="6" spans="1:6" x14ac:dyDescent="0.3">
      <c r="A6" s="51" t="s">
        <v>366</v>
      </c>
    </row>
    <row r="7" spans="1:6" x14ac:dyDescent="0.3">
      <c r="A7" s="51" t="s">
        <v>438</v>
      </c>
    </row>
    <row r="8" spans="1:6" x14ac:dyDescent="0.3">
      <c r="A8" s="201" t="s">
        <v>444</v>
      </c>
    </row>
    <row r="9" spans="1:6" x14ac:dyDescent="0.3">
      <c r="A9" s="51"/>
    </row>
    <row r="10" spans="1:6" x14ac:dyDescent="0.3">
      <c r="A10" s="186" t="s">
        <v>400</v>
      </c>
      <c r="B10" s="187"/>
      <c r="C10" s="2"/>
      <c r="D10" s="2"/>
    </row>
    <row r="11" spans="1:6" x14ac:dyDescent="0.3">
      <c r="A11" s="190" t="s">
        <v>399</v>
      </c>
      <c r="B11" s="191" t="s">
        <v>436</v>
      </c>
      <c r="C11" s="5"/>
      <c r="D11" s="5"/>
    </row>
    <row r="12" spans="1:6" ht="16.2" x14ac:dyDescent="0.45">
      <c r="A12" s="2"/>
      <c r="B12" s="31"/>
      <c r="C12" s="31"/>
      <c r="D12" s="4"/>
      <c r="E12" s="13"/>
      <c r="F12" s="32"/>
    </row>
    <row r="13" spans="1:6" ht="15.6" x14ac:dyDescent="0.3">
      <c r="A13" s="9" t="s">
        <v>38</v>
      </c>
      <c r="B13" s="18"/>
      <c r="C13" s="109" t="s">
        <v>348</v>
      </c>
      <c r="D13" s="18"/>
      <c r="E13" s="17" t="s">
        <v>350</v>
      </c>
    </row>
    <row r="14" spans="1:6" x14ac:dyDescent="0.3">
      <c r="A14" s="54" t="s">
        <v>397</v>
      </c>
      <c r="B14" s="55"/>
      <c r="C14" s="55"/>
      <c r="D14" s="91"/>
      <c r="E14" s="27"/>
    </row>
    <row r="15" spans="1:6" x14ac:dyDescent="0.3">
      <c r="A15" s="17" t="s">
        <v>47</v>
      </c>
      <c r="B15" s="18"/>
      <c r="C15" s="18"/>
      <c r="D15" s="18"/>
      <c r="E15" s="18"/>
    </row>
    <row r="16" spans="1:6" ht="15.6" x14ac:dyDescent="0.3">
      <c r="A16" s="11" t="s">
        <v>3</v>
      </c>
      <c r="B16" s="2" t="s">
        <v>446</v>
      </c>
    </row>
    <row r="17" spans="1:5" ht="28.8" x14ac:dyDescent="0.3">
      <c r="A17" s="110" t="s">
        <v>0</v>
      </c>
      <c r="B17" s="188" t="s">
        <v>398</v>
      </c>
      <c r="C17" s="189">
        <v>491</v>
      </c>
      <c r="D17" s="189">
        <v>491</v>
      </c>
      <c r="E17" s="142" t="s">
        <v>351</v>
      </c>
    </row>
    <row r="18" spans="1:5" x14ac:dyDescent="0.3">
      <c r="A18" s="2" t="s">
        <v>1</v>
      </c>
    </row>
    <row r="19" spans="1:5" x14ac:dyDescent="0.3">
      <c r="A19" s="15" t="s">
        <v>19</v>
      </c>
      <c r="B19" t="s">
        <v>15</v>
      </c>
      <c r="C19" s="192">
        <v>130</v>
      </c>
      <c r="D19" s="192">
        <v>130</v>
      </c>
    </row>
    <row r="20" spans="1:5" x14ac:dyDescent="0.3">
      <c r="A20" s="15" t="s">
        <v>19</v>
      </c>
      <c r="B20" t="s">
        <v>120</v>
      </c>
      <c r="C20" s="87">
        <v>500</v>
      </c>
      <c r="D20" s="89">
        <v>0</v>
      </c>
    </row>
    <row r="21" spans="1:5" x14ac:dyDescent="0.3">
      <c r="A21" s="15" t="s">
        <v>19</v>
      </c>
      <c r="B21" t="s">
        <v>16</v>
      </c>
      <c r="C21" s="87">
        <v>145</v>
      </c>
      <c r="D21" s="88">
        <v>145</v>
      </c>
    </row>
    <row r="22" spans="1:5" x14ac:dyDescent="0.3">
      <c r="A22" s="15" t="s">
        <v>19</v>
      </c>
      <c r="B22" t="s">
        <v>17</v>
      </c>
      <c r="C22" s="87">
        <v>78</v>
      </c>
      <c r="D22" s="88">
        <v>78</v>
      </c>
    </row>
    <row r="23" spans="1:5" x14ac:dyDescent="0.3">
      <c r="A23" s="15" t="s">
        <v>19</v>
      </c>
      <c r="B23" t="s">
        <v>18</v>
      </c>
      <c r="C23" s="88">
        <v>25</v>
      </c>
      <c r="D23" s="88">
        <v>25</v>
      </c>
    </row>
    <row r="24" spans="1:5" x14ac:dyDescent="0.3">
      <c r="A24" s="2" t="s">
        <v>346</v>
      </c>
      <c r="B24" t="s">
        <v>29</v>
      </c>
      <c r="C24" s="4">
        <v>250</v>
      </c>
      <c r="D24" s="5">
        <v>125</v>
      </c>
    </row>
    <row r="25" spans="1:5" x14ac:dyDescent="0.3">
      <c r="A25" s="2" t="s">
        <v>326</v>
      </c>
      <c r="B25" t="s">
        <v>25</v>
      </c>
      <c r="C25" s="198">
        <v>4644</v>
      </c>
      <c r="D25" s="198">
        <v>0</v>
      </c>
    </row>
    <row r="26" spans="1:5" x14ac:dyDescent="0.3">
      <c r="A26" s="2" t="s">
        <v>347</v>
      </c>
      <c r="B26" t="s">
        <v>25</v>
      </c>
      <c r="C26" s="198">
        <v>4748</v>
      </c>
      <c r="D26" s="198">
        <v>0</v>
      </c>
    </row>
    <row r="27" spans="1:5" x14ac:dyDescent="0.3">
      <c r="A27" s="2" t="s">
        <v>6</v>
      </c>
      <c r="B27" t="s">
        <v>23</v>
      </c>
      <c r="C27" s="198">
        <v>846</v>
      </c>
      <c r="D27" s="198">
        <v>0</v>
      </c>
    </row>
    <row r="28" spans="1:5" x14ac:dyDescent="0.3">
      <c r="A28" s="2" t="s">
        <v>5</v>
      </c>
      <c r="B28" t="s">
        <v>24</v>
      </c>
      <c r="C28" s="198">
        <v>693</v>
      </c>
      <c r="D28" s="198">
        <v>0</v>
      </c>
    </row>
    <row r="29" spans="1:5" x14ac:dyDescent="0.3">
      <c r="A29" s="2" t="s">
        <v>9</v>
      </c>
      <c r="B29" t="s">
        <v>26</v>
      </c>
      <c r="C29" s="198">
        <v>1170</v>
      </c>
      <c r="D29" s="198">
        <v>1170</v>
      </c>
    </row>
    <row r="30" spans="1:5" x14ac:dyDescent="0.3">
      <c r="A30" s="2" t="s">
        <v>21</v>
      </c>
      <c r="B30" t="s">
        <v>22</v>
      </c>
      <c r="C30" s="198">
        <v>1896</v>
      </c>
      <c r="D30" s="198">
        <v>1896</v>
      </c>
    </row>
    <row r="31" spans="1:5" x14ac:dyDescent="0.3">
      <c r="A31" s="2" t="s">
        <v>7</v>
      </c>
      <c r="B31" t="s">
        <v>36</v>
      </c>
      <c r="C31" s="4">
        <v>108</v>
      </c>
      <c r="D31" s="5">
        <v>0</v>
      </c>
    </row>
    <row r="32" spans="1:5" x14ac:dyDescent="0.3">
      <c r="B32" s="8" t="s">
        <v>27</v>
      </c>
      <c r="C32" s="24">
        <f>SUM(C18:C31)</f>
        <v>15233</v>
      </c>
      <c r="D32" s="24">
        <f>SUM(D18:D31)</f>
        <v>3569</v>
      </c>
    </row>
    <row r="33" spans="1:5" ht="15.6" x14ac:dyDescent="0.3">
      <c r="A33" s="11" t="s">
        <v>4</v>
      </c>
      <c r="B33" s="2" t="s">
        <v>447</v>
      </c>
      <c r="D33" s="4"/>
    </row>
    <row r="34" spans="1:5" ht="28.8" x14ac:dyDescent="0.3">
      <c r="A34" s="110" t="s">
        <v>0</v>
      </c>
      <c r="B34" s="188" t="s">
        <v>398</v>
      </c>
      <c r="C34" s="189">
        <v>491</v>
      </c>
      <c r="D34" s="189">
        <v>491</v>
      </c>
      <c r="E34" s="142" t="s">
        <v>351</v>
      </c>
    </row>
    <row r="35" spans="1:5" x14ac:dyDescent="0.3">
      <c r="A35" s="2" t="s">
        <v>1</v>
      </c>
    </row>
    <row r="36" spans="1:5" x14ac:dyDescent="0.3">
      <c r="A36" s="15" t="s">
        <v>19</v>
      </c>
      <c r="B36" t="s">
        <v>15</v>
      </c>
      <c r="C36" s="192">
        <v>130</v>
      </c>
      <c r="D36" s="192">
        <v>130</v>
      </c>
    </row>
    <row r="37" spans="1:5" x14ac:dyDescent="0.3">
      <c r="A37" s="15" t="s">
        <v>19</v>
      </c>
      <c r="B37" t="s">
        <v>120</v>
      </c>
      <c r="C37" s="87">
        <v>500</v>
      </c>
      <c r="D37" s="89">
        <v>0</v>
      </c>
    </row>
    <row r="38" spans="1:5" x14ac:dyDescent="0.3">
      <c r="A38" s="15" t="s">
        <v>19</v>
      </c>
      <c r="B38" t="s">
        <v>16</v>
      </c>
      <c r="C38" s="87">
        <v>145</v>
      </c>
      <c r="D38" s="88">
        <v>145</v>
      </c>
    </row>
    <row r="39" spans="1:5" x14ac:dyDescent="0.3">
      <c r="A39" s="15" t="s">
        <v>19</v>
      </c>
      <c r="B39" t="s">
        <v>17</v>
      </c>
      <c r="C39" s="87">
        <v>78</v>
      </c>
      <c r="D39" s="88">
        <v>78</v>
      </c>
    </row>
    <row r="40" spans="1:5" x14ac:dyDescent="0.3">
      <c r="A40" s="15" t="s">
        <v>19</v>
      </c>
      <c r="B40" t="s">
        <v>18</v>
      </c>
      <c r="C40" s="88">
        <v>25</v>
      </c>
      <c r="D40" s="88">
        <v>25</v>
      </c>
    </row>
    <row r="41" spans="1:5" x14ac:dyDescent="0.3">
      <c r="A41" s="2" t="s">
        <v>346</v>
      </c>
      <c r="B41" t="s">
        <v>29</v>
      </c>
      <c r="C41" s="4">
        <v>250</v>
      </c>
      <c r="D41" s="5">
        <v>125</v>
      </c>
    </row>
    <row r="42" spans="1:5" x14ac:dyDescent="0.3">
      <c r="A42" s="2" t="s">
        <v>326</v>
      </c>
      <c r="B42" t="s">
        <v>25</v>
      </c>
      <c r="C42" s="198">
        <v>4644</v>
      </c>
      <c r="D42" s="198">
        <v>0</v>
      </c>
    </row>
    <row r="43" spans="1:5" x14ac:dyDescent="0.3">
      <c r="A43" s="2" t="s">
        <v>347</v>
      </c>
      <c r="B43" t="s">
        <v>25</v>
      </c>
      <c r="C43" s="198">
        <v>4748</v>
      </c>
      <c r="D43" s="198">
        <v>0</v>
      </c>
    </row>
    <row r="44" spans="1:5" x14ac:dyDescent="0.3">
      <c r="A44" s="2" t="s">
        <v>6</v>
      </c>
      <c r="B44" t="s">
        <v>23</v>
      </c>
      <c r="C44" s="198">
        <v>846</v>
      </c>
      <c r="D44" s="198">
        <v>0</v>
      </c>
    </row>
    <row r="45" spans="1:5" x14ac:dyDescent="0.3">
      <c r="A45" s="2" t="s">
        <v>5</v>
      </c>
      <c r="B45" t="s">
        <v>24</v>
      </c>
      <c r="C45" s="198">
        <v>693</v>
      </c>
      <c r="D45" s="198">
        <v>0</v>
      </c>
    </row>
    <row r="46" spans="1:5" x14ac:dyDescent="0.3">
      <c r="A46" s="2" t="s">
        <v>9</v>
      </c>
      <c r="B46" t="s">
        <v>26</v>
      </c>
      <c r="C46" s="198">
        <v>1170</v>
      </c>
      <c r="D46" s="198">
        <v>1170</v>
      </c>
    </row>
    <row r="47" spans="1:5" x14ac:dyDescent="0.3">
      <c r="A47" s="2" t="s">
        <v>21</v>
      </c>
      <c r="B47" t="s">
        <v>22</v>
      </c>
      <c r="C47" s="198">
        <v>1896</v>
      </c>
      <c r="D47" s="198">
        <v>1896</v>
      </c>
    </row>
    <row r="48" spans="1:5" x14ac:dyDescent="0.3">
      <c r="A48" s="2" t="s">
        <v>7</v>
      </c>
      <c r="B48" t="s">
        <v>36</v>
      </c>
      <c r="C48" s="4">
        <v>108</v>
      </c>
      <c r="D48" s="5">
        <v>0</v>
      </c>
    </row>
    <row r="49" spans="1:5" x14ac:dyDescent="0.3">
      <c r="B49" s="8" t="s">
        <v>28</v>
      </c>
      <c r="C49" s="24">
        <f>SUM(C35:C48)</f>
        <v>15233</v>
      </c>
      <c r="D49" s="24">
        <f>SUM(D35:D48)</f>
        <v>3569</v>
      </c>
    </row>
    <row r="50" spans="1:5" ht="17.399999999999999" x14ac:dyDescent="0.45">
      <c r="A50" s="27"/>
      <c r="B50" s="160" t="s">
        <v>82</v>
      </c>
      <c r="C50" s="57">
        <f>C32+C49</f>
        <v>30466</v>
      </c>
      <c r="D50" s="57">
        <f>D32+D49</f>
        <v>7138</v>
      </c>
      <c r="E50" s="27"/>
    </row>
    <row r="51" spans="1:5" x14ac:dyDescent="0.3">
      <c r="B51" s="8"/>
      <c r="C51" s="5"/>
      <c r="D51" s="5"/>
    </row>
    <row r="52" spans="1:5" ht="15.6" x14ac:dyDescent="0.3">
      <c r="A52" s="11" t="s">
        <v>50</v>
      </c>
      <c r="B52" s="2" t="s">
        <v>449</v>
      </c>
      <c r="C52" s="8"/>
      <c r="D52" s="24"/>
    </row>
    <row r="53" spans="1:5" ht="28.8" x14ac:dyDescent="0.3">
      <c r="A53" s="110" t="s">
        <v>0</v>
      </c>
      <c r="B53" s="188" t="s">
        <v>398</v>
      </c>
      <c r="C53" s="189">
        <v>491</v>
      </c>
      <c r="D53" s="189">
        <v>491</v>
      </c>
      <c r="E53" s="142" t="s">
        <v>351</v>
      </c>
    </row>
    <row r="54" spans="1:5" x14ac:dyDescent="0.3">
      <c r="A54" s="2" t="s">
        <v>1</v>
      </c>
    </row>
    <row r="55" spans="1:5" x14ac:dyDescent="0.3">
      <c r="A55" s="15" t="s">
        <v>19</v>
      </c>
      <c r="B55" t="s">
        <v>17</v>
      </c>
      <c r="C55" s="89">
        <v>39</v>
      </c>
      <c r="D55" s="88">
        <v>39</v>
      </c>
    </row>
    <row r="56" spans="1:5" x14ac:dyDescent="0.3">
      <c r="A56" s="2" t="s">
        <v>346</v>
      </c>
      <c r="B56" t="s">
        <v>8</v>
      </c>
      <c r="C56" s="77">
        <v>100</v>
      </c>
      <c r="D56" s="5">
        <v>50</v>
      </c>
    </row>
    <row r="57" spans="1:5" x14ac:dyDescent="0.3">
      <c r="A57" s="2" t="s">
        <v>326</v>
      </c>
      <c r="B57" t="s">
        <v>11</v>
      </c>
      <c r="C57" s="199">
        <v>3105</v>
      </c>
      <c r="D57" s="4">
        <v>0</v>
      </c>
    </row>
    <row r="58" spans="1:5" x14ac:dyDescent="0.3">
      <c r="A58" s="2" t="s">
        <v>347</v>
      </c>
      <c r="B58" t="s">
        <v>327</v>
      </c>
      <c r="C58" s="199">
        <v>3165</v>
      </c>
      <c r="D58" s="4">
        <v>0</v>
      </c>
    </row>
    <row r="59" spans="1:5" x14ac:dyDescent="0.3">
      <c r="A59" s="2" t="s">
        <v>6</v>
      </c>
      <c r="B59" t="s">
        <v>12</v>
      </c>
      <c r="C59" s="199">
        <v>564</v>
      </c>
      <c r="D59" s="4">
        <v>0</v>
      </c>
    </row>
    <row r="60" spans="1:5" x14ac:dyDescent="0.3">
      <c r="A60" s="2" t="s">
        <v>5</v>
      </c>
      <c r="B60" t="s">
        <v>13</v>
      </c>
      <c r="C60" s="199">
        <v>462</v>
      </c>
      <c r="D60" s="4">
        <v>0</v>
      </c>
    </row>
    <row r="61" spans="1:5" x14ac:dyDescent="0.3">
      <c r="A61" s="2" t="s">
        <v>9</v>
      </c>
      <c r="B61" t="s">
        <v>14</v>
      </c>
      <c r="C61" s="199">
        <v>780</v>
      </c>
      <c r="D61" s="199">
        <v>780</v>
      </c>
    </row>
    <row r="62" spans="1:5" x14ac:dyDescent="0.3">
      <c r="A62" s="39" t="s">
        <v>21</v>
      </c>
      <c r="B62" s="19" t="s">
        <v>22</v>
      </c>
      <c r="C62" s="77">
        <v>0</v>
      </c>
      <c r="D62" s="4">
        <v>0</v>
      </c>
    </row>
    <row r="63" spans="1:5" x14ac:dyDescent="0.3">
      <c r="A63" s="2" t="s">
        <v>7</v>
      </c>
      <c r="B63" s="28" t="s">
        <v>121</v>
      </c>
      <c r="C63" s="4">
        <v>0</v>
      </c>
      <c r="D63" s="5">
        <v>0</v>
      </c>
    </row>
    <row r="64" spans="1:5" x14ac:dyDescent="0.3">
      <c r="B64" s="8" t="s">
        <v>20</v>
      </c>
      <c r="C64" s="69">
        <f>SUM(C54:C63)</f>
        <v>8215</v>
      </c>
      <c r="D64" s="24">
        <f>SUM(D55:D63)</f>
        <v>869</v>
      </c>
    </row>
    <row r="65" spans="1:5" x14ac:dyDescent="0.3">
      <c r="B65" s="8"/>
      <c r="C65" s="24"/>
      <c r="D65" s="24"/>
    </row>
    <row r="66" spans="1:5" ht="15.6" x14ac:dyDescent="0.3">
      <c r="A66" s="27"/>
      <c r="B66" s="161" t="s">
        <v>415</v>
      </c>
      <c r="C66" s="59">
        <f>C32+C49+C64</f>
        <v>38681</v>
      </c>
      <c r="D66" s="59">
        <f>D32+D49+D64</f>
        <v>8007</v>
      </c>
      <c r="E66" s="27"/>
    </row>
  </sheetData>
  <pageMargins left="0.7" right="0.7" top="0.75" bottom="0.75" header="0.3" footer="0.3"/>
  <pageSetup scale="4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9900"/>
    <pageSetUpPr fitToPage="1"/>
  </sheetPr>
  <dimension ref="A1:F66"/>
  <sheetViews>
    <sheetView zoomScaleNormal="100" workbookViewId="0">
      <selection activeCell="A2" sqref="A2"/>
    </sheetView>
  </sheetViews>
  <sheetFormatPr defaultRowHeight="14.4" x14ac:dyDescent="0.3"/>
  <cols>
    <col min="1" max="1" width="23.88671875" customWidth="1"/>
    <col min="2" max="2" width="28.88671875" customWidth="1"/>
    <col min="3" max="3" width="16.5546875" customWidth="1"/>
    <col min="4" max="4" width="16.5546875" bestFit="1" customWidth="1"/>
    <col min="5" max="5" width="20.33203125" customWidth="1"/>
    <col min="6" max="6" width="12.88671875" customWidth="1"/>
    <col min="7" max="7" width="15.33203125" customWidth="1"/>
    <col min="10" max="10" width="19.109375" customWidth="1"/>
    <col min="11" max="11" width="14" customWidth="1"/>
    <col min="12" max="12" width="12.5546875" customWidth="1"/>
    <col min="13" max="13" width="16.44140625" customWidth="1"/>
    <col min="14" max="14" width="13.44140625" customWidth="1"/>
  </cols>
  <sheetData>
    <row r="1" spans="1:6" ht="21" x14ac:dyDescent="0.4">
      <c r="A1" s="53" t="s">
        <v>403</v>
      </c>
    </row>
    <row r="2" spans="1:6" x14ac:dyDescent="0.3">
      <c r="A2" s="90"/>
    </row>
    <row r="3" spans="1:6" x14ac:dyDescent="0.3">
      <c r="A3" s="51" t="s">
        <v>404</v>
      </c>
    </row>
    <row r="4" spans="1:6" x14ac:dyDescent="0.3">
      <c r="A4" s="51" t="s">
        <v>349</v>
      </c>
    </row>
    <row r="5" spans="1:6" x14ac:dyDescent="0.3">
      <c r="A5" s="51" t="s">
        <v>437</v>
      </c>
    </row>
    <row r="6" spans="1:6" x14ac:dyDescent="0.3">
      <c r="A6" s="51" t="s">
        <v>366</v>
      </c>
    </row>
    <row r="7" spans="1:6" x14ac:dyDescent="0.3">
      <c r="A7" s="51" t="s">
        <v>438</v>
      </c>
    </row>
    <row r="8" spans="1:6" x14ac:dyDescent="0.3">
      <c r="A8" s="201" t="s">
        <v>444</v>
      </c>
    </row>
    <row r="9" spans="1:6" x14ac:dyDescent="0.3">
      <c r="A9" s="51"/>
    </row>
    <row r="10" spans="1:6" x14ac:dyDescent="0.3">
      <c r="A10" s="186" t="s">
        <v>400</v>
      </c>
      <c r="B10" s="187"/>
      <c r="C10" s="2"/>
      <c r="D10" s="2"/>
    </row>
    <row r="11" spans="1:6" x14ac:dyDescent="0.3">
      <c r="A11" s="190" t="s">
        <v>399</v>
      </c>
      <c r="B11" s="191" t="s">
        <v>436</v>
      </c>
      <c r="C11" s="5"/>
      <c r="D11" s="5"/>
    </row>
    <row r="12" spans="1:6" ht="16.2" x14ac:dyDescent="0.45">
      <c r="A12" s="2"/>
      <c r="B12" s="31"/>
      <c r="C12" s="31"/>
      <c r="D12" s="4"/>
      <c r="E12" s="13"/>
      <c r="F12" s="32"/>
    </row>
    <row r="13" spans="1:6" ht="15.6" x14ac:dyDescent="0.3">
      <c r="A13" s="9" t="s">
        <v>38</v>
      </c>
      <c r="B13" s="18"/>
      <c r="C13" s="109" t="s">
        <v>348</v>
      </c>
      <c r="D13" s="18"/>
      <c r="E13" s="17" t="s">
        <v>350</v>
      </c>
    </row>
    <row r="14" spans="1:6" x14ac:dyDescent="0.3">
      <c r="A14" s="144" t="s">
        <v>405</v>
      </c>
      <c r="B14" s="145"/>
      <c r="C14" s="145"/>
      <c r="D14" s="146"/>
      <c r="E14" s="143"/>
    </row>
    <row r="15" spans="1:6" x14ac:dyDescent="0.3">
      <c r="A15" s="17" t="s">
        <v>47</v>
      </c>
      <c r="B15" s="18"/>
      <c r="C15" s="18"/>
    </row>
    <row r="16" spans="1:6" ht="15.6" x14ac:dyDescent="0.3">
      <c r="A16" s="11" t="s">
        <v>3</v>
      </c>
      <c r="B16" s="2" t="s">
        <v>446</v>
      </c>
    </row>
    <row r="17" spans="1:5" ht="28.8" x14ac:dyDescent="0.3">
      <c r="A17" s="110" t="s">
        <v>0</v>
      </c>
      <c r="B17" s="188" t="s">
        <v>398</v>
      </c>
      <c r="C17" s="189">
        <v>491</v>
      </c>
      <c r="D17" s="189">
        <v>491</v>
      </c>
      <c r="E17" s="142" t="s">
        <v>351</v>
      </c>
    </row>
    <row r="18" spans="1:5" x14ac:dyDescent="0.3">
      <c r="A18" s="2" t="s">
        <v>1</v>
      </c>
    </row>
    <row r="19" spans="1:5" x14ac:dyDescent="0.3">
      <c r="A19" s="15" t="s">
        <v>19</v>
      </c>
      <c r="B19" t="s">
        <v>15</v>
      </c>
      <c r="C19" s="192">
        <v>130</v>
      </c>
      <c r="D19" s="192">
        <v>130</v>
      </c>
    </row>
    <row r="20" spans="1:5" x14ac:dyDescent="0.3">
      <c r="A20" s="15" t="s">
        <v>19</v>
      </c>
      <c r="B20" t="s">
        <v>120</v>
      </c>
      <c r="C20" s="87">
        <v>500</v>
      </c>
      <c r="D20" s="89">
        <v>0</v>
      </c>
    </row>
    <row r="21" spans="1:5" x14ac:dyDescent="0.3">
      <c r="A21" s="15" t="s">
        <v>19</v>
      </c>
      <c r="B21" t="s">
        <v>16</v>
      </c>
      <c r="C21" s="87">
        <v>145</v>
      </c>
      <c r="D21" s="88">
        <v>145</v>
      </c>
    </row>
    <row r="22" spans="1:5" x14ac:dyDescent="0.3">
      <c r="A22" s="15" t="s">
        <v>19</v>
      </c>
      <c r="B22" t="s">
        <v>17</v>
      </c>
      <c r="C22" s="87">
        <v>78</v>
      </c>
      <c r="D22" s="88">
        <v>78</v>
      </c>
    </row>
    <row r="23" spans="1:5" x14ac:dyDescent="0.3">
      <c r="A23" s="15" t="s">
        <v>19</v>
      </c>
      <c r="B23" t="s">
        <v>18</v>
      </c>
      <c r="C23" s="88">
        <v>25</v>
      </c>
      <c r="D23" s="88">
        <v>25</v>
      </c>
    </row>
    <row r="24" spans="1:5" x14ac:dyDescent="0.3">
      <c r="A24" s="2" t="s">
        <v>346</v>
      </c>
      <c r="B24" t="s">
        <v>29</v>
      </c>
      <c r="C24" s="4">
        <v>250</v>
      </c>
      <c r="D24" s="5">
        <v>125</v>
      </c>
    </row>
    <row r="25" spans="1:5" x14ac:dyDescent="0.3">
      <c r="A25" s="147" t="s">
        <v>326</v>
      </c>
      <c r="B25" s="148" t="s">
        <v>25</v>
      </c>
      <c r="C25" s="167">
        <v>0</v>
      </c>
      <c r="D25" s="167">
        <v>0</v>
      </c>
      <c r="E25" s="147" t="s">
        <v>361</v>
      </c>
    </row>
    <row r="26" spans="1:5" x14ac:dyDescent="0.3">
      <c r="A26" s="2" t="s">
        <v>347</v>
      </c>
      <c r="B26" t="s">
        <v>25</v>
      </c>
      <c r="C26" s="198">
        <v>4748</v>
      </c>
      <c r="D26" s="198">
        <v>0</v>
      </c>
    </row>
    <row r="27" spans="1:5" x14ac:dyDescent="0.3">
      <c r="A27" s="2" t="s">
        <v>6</v>
      </c>
      <c r="B27" t="s">
        <v>23</v>
      </c>
      <c r="C27" s="198">
        <v>846</v>
      </c>
      <c r="D27" s="198">
        <v>0</v>
      </c>
    </row>
    <row r="28" spans="1:5" x14ac:dyDescent="0.3">
      <c r="A28" s="2" t="s">
        <v>5</v>
      </c>
      <c r="B28" t="s">
        <v>24</v>
      </c>
      <c r="C28" s="198">
        <v>693</v>
      </c>
      <c r="D28" s="198">
        <v>0</v>
      </c>
    </row>
    <row r="29" spans="1:5" x14ac:dyDescent="0.3">
      <c r="A29" s="2" t="s">
        <v>9</v>
      </c>
      <c r="B29" t="s">
        <v>26</v>
      </c>
      <c r="C29" s="198">
        <v>1170</v>
      </c>
      <c r="D29" s="198">
        <v>1170</v>
      </c>
    </row>
    <row r="30" spans="1:5" x14ac:dyDescent="0.3">
      <c r="A30" s="2" t="s">
        <v>21</v>
      </c>
      <c r="B30" t="s">
        <v>22</v>
      </c>
      <c r="C30" s="198">
        <v>1896</v>
      </c>
      <c r="D30" s="198">
        <v>1896</v>
      </c>
    </row>
    <row r="31" spans="1:5" x14ac:dyDescent="0.3">
      <c r="A31" s="2" t="s">
        <v>7</v>
      </c>
      <c r="B31" t="s">
        <v>36</v>
      </c>
      <c r="C31" s="4">
        <v>108</v>
      </c>
      <c r="D31" s="5">
        <v>0</v>
      </c>
    </row>
    <row r="32" spans="1:5" x14ac:dyDescent="0.3">
      <c r="B32" s="8" t="s">
        <v>27</v>
      </c>
      <c r="C32" s="24">
        <f>SUM(C17:C31)</f>
        <v>11080</v>
      </c>
      <c r="D32" s="24">
        <f>SUM(D17:D31)</f>
        <v>4060</v>
      </c>
    </row>
    <row r="33" spans="1:5" ht="15.6" x14ac:dyDescent="0.3">
      <c r="A33" s="11" t="s">
        <v>4</v>
      </c>
      <c r="B33" s="2" t="s">
        <v>447</v>
      </c>
      <c r="D33" s="4"/>
    </row>
    <row r="34" spans="1:5" ht="28.8" x14ac:dyDescent="0.3">
      <c r="A34" s="110" t="s">
        <v>0</v>
      </c>
      <c r="B34" s="188" t="s">
        <v>398</v>
      </c>
      <c r="C34" s="189">
        <v>491</v>
      </c>
      <c r="D34" s="189">
        <v>491</v>
      </c>
      <c r="E34" s="142" t="s">
        <v>351</v>
      </c>
    </row>
    <row r="35" spans="1:5" x14ac:dyDescent="0.3">
      <c r="A35" s="2" t="s">
        <v>1</v>
      </c>
    </row>
    <row r="36" spans="1:5" x14ac:dyDescent="0.3">
      <c r="A36" s="15" t="s">
        <v>19</v>
      </c>
      <c r="B36" t="s">
        <v>15</v>
      </c>
      <c r="C36" s="192">
        <v>130</v>
      </c>
      <c r="D36" s="192">
        <v>130</v>
      </c>
    </row>
    <row r="37" spans="1:5" x14ac:dyDescent="0.3">
      <c r="A37" s="15" t="s">
        <v>19</v>
      </c>
      <c r="B37" t="s">
        <v>120</v>
      </c>
      <c r="C37" s="87">
        <v>500</v>
      </c>
      <c r="D37" s="89">
        <v>0</v>
      </c>
    </row>
    <row r="38" spans="1:5" x14ac:dyDescent="0.3">
      <c r="A38" s="15" t="s">
        <v>19</v>
      </c>
      <c r="B38" t="s">
        <v>16</v>
      </c>
      <c r="C38" s="87">
        <v>145</v>
      </c>
      <c r="D38" s="88">
        <v>145</v>
      </c>
    </row>
    <row r="39" spans="1:5" x14ac:dyDescent="0.3">
      <c r="A39" s="15" t="s">
        <v>19</v>
      </c>
      <c r="B39" t="s">
        <v>17</v>
      </c>
      <c r="C39" s="87">
        <v>78</v>
      </c>
      <c r="D39" s="88">
        <v>78</v>
      </c>
    </row>
    <row r="40" spans="1:5" x14ac:dyDescent="0.3">
      <c r="A40" s="15" t="s">
        <v>19</v>
      </c>
      <c r="B40" t="s">
        <v>18</v>
      </c>
      <c r="C40" s="88">
        <v>25</v>
      </c>
      <c r="D40" s="88">
        <v>25</v>
      </c>
    </row>
    <row r="41" spans="1:5" x14ac:dyDescent="0.3">
      <c r="A41" s="2" t="s">
        <v>346</v>
      </c>
      <c r="B41" t="s">
        <v>29</v>
      </c>
      <c r="C41" s="4">
        <v>250</v>
      </c>
      <c r="D41" s="5">
        <v>125</v>
      </c>
    </row>
    <row r="42" spans="1:5" x14ac:dyDescent="0.3">
      <c r="A42" s="147" t="s">
        <v>326</v>
      </c>
      <c r="B42" s="148" t="s">
        <v>25</v>
      </c>
      <c r="C42" s="167">
        <v>0</v>
      </c>
      <c r="D42" s="167">
        <v>0</v>
      </c>
      <c r="E42" s="147" t="s">
        <v>361</v>
      </c>
    </row>
    <row r="43" spans="1:5" x14ac:dyDescent="0.3">
      <c r="A43" s="2" t="s">
        <v>347</v>
      </c>
      <c r="B43" t="s">
        <v>25</v>
      </c>
      <c r="C43" s="198">
        <v>4748</v>
      </c>
      <c r="D43" s="198">
        <v>0</v>
      </c>
    </row>
    <row r="44" spans="1:5" x14ac:dyDescent="0.3">
      <c r="A44" s="2" t="s">
        <v>6</v>
      </c>
      <c r="B44" t="s">
        <v>23</v>
      </c>
      <c r="C44" s="198">
        <v>846</v>
      </c>
      <c r="D44" s="198">
        <v>0</v>
      </c>
    </row>
    <row r="45" spans="1:5" x14ac:dyDescent="0.3">
      <c r="A45" s="2" t="s">
        <v>5</v>
      </c>
      <c r="B45" t="s">
        <v>24</v>
      </c>
      <c r="C45" s="198">
        <v>693</v>
      </c>
      <c r="D45" s="198">
        <v>0</v>
      </c>
    </row>
    <row r="46" spans="1:5" x14ac:dyDescent="0.3">
      <c r="A46" s="2" t="s">
        <v>9</v>
      </c>
      <c r="B46" t="s">
        <v>26</v>
      </c>
      <c r="C46" s="198">
        <v>1170</v>
      </c>
      <c r="D46" s="198">
        <v>1170</v>
      </c>
    </row>
    <row r="47" spans="1:5" x14ac:dyDescent="0.3">
      <c r="A47" s="2" t="s">
        <v>21</v>
      </c>
      <c r="B47" t="s">
        <v>22</v>
      </c>
      <c r="C47" s="198">
        <v>1896</v>
      </c>
      <c r="D47" s="198">
        <v>1896</v>
      </c>
    </row>
    <row r="48" spans="1:5" x14ac:dyDescent="0.3">
      <c r="A48" s="2" t="s">
        <v>7</v>
      </c>
      <c r="B48" t="s">
        <v>36</v>
      </c>
      <c r="C48" s="4">
        <v>108</v>
      </c>
      <c r="D48" s="5">
        <v>0</v>
      </c>
    </row>
    <row r="49" spans="1:5" x14ac:dyDescent="0.3">
      <c r="B49" s="8" t="s">
        <v>28</v>
      </c>
      <c r="C49" s="24">
        <f>SUM(C34:C48)</f>
        <v>11080</v>
      </c>
      <c r="D49" s="24">
        <f>SUM(D34:D48)</f>
        <v>4060</v>
      </c>
    </row>
    <row r="50" spans="1:5" ht="17.399999999999999" x14ac:dyDescent="0.45">
      <c r="A50" s="143"/>
      <c r="B50" s="162" t="s">
        <v>82</v>
      </c>
      <c r="C50" s="168">
        <f>C32+C49</f>
        <v>22160</v>
      </c>
      <c r="D50" s="168">
        <f>D32+D49</f>
        <v>8120</v>
      </c>
      <c r="E50" s="143"/>
    </row>
    <row r="51" spans="1:5" x14ac:dyDescent="0.3">
      <c r="B51" s="8"/>
      <c r="C51" s="5"/>
      <c r="D51" s="5"/>
    </row>
    <row r="52" spans="1:5" ht="15.6" x14ac:dyDescent="0.3">
      <c r="A52" s="11" t="s">
        <v>50</v>
      </c>
      <c r="B52" s="2" t="s">
        <v>449</v>
      </c>
      <c r="C52" s="8"/>
      <c r="D52" s="24"/>
    </row>
    <row r="53" spans="1:5" ht="28.8" x14ac:dyDescent="0.3">
      <c r="A53" s="110" t="s">
        <v>0</v>
      </c>
      <c r="B53" s="188" t="s">
        <v>398</v>
      </c>
      <c r="C53" s="189">
        <v>491</v>
      </c>
      <c r="D53" s="189">
        <v>491</v>
      </c>
      <c r="E53" s="142" t="s">
        <v>351</v>
      </c>
    </row>
    <row r="54" spans="1:5" x14ac:dyDescent="0.3">
      <c r="A54" s="2" t="s">
        <v>1</v>
      </c>
    </row>
    <row r="55" spans="1:5" x14ac:dyDescent="0.3">
      <c r="A55" s="15" t="s">
        <v>19</v>
      </c>
      <c r="B55" t="s">
        <v>17</v>
      </c>
      <c r="C55" s="87">
        <v>39</v>
      </c>
      <c r="D55" s="88">
        <v>39</v>
      </c>
    </row>
    <row r="56" spans="1:5" x14ac:dyDescent="0.3">
      <c r="A56" s="2" t="s">
        <v>346</v>
      </c>
      <c r="B56" t="s">
        <v>8</v>
      </c>
      <c r="C56" s="4">
        <v>100</v>
      </c>
      <c r="D56" s="5">
        <v>50</v>
      </c>
    </row>
    <row r="57" spans="1:5" x14ac:dyDescent="0.3">
      <c r="A57" s="147" t="s">
        <v>326</v>
      </c>
      <c r="B57" s="148" t="s">
        <v>11</v>
      </c>
      <c r="C57" s="169">
        <v>0</v>
      </c>
      <c r="D57" s="167">
        <v>0</v>
      </c>
      <c r="E57" s="147" t="s">
        <v>361</v>
      </c>
    </row>
    <row r="58" spans="1:5" x14ac:dyDescent="0.3">
      <c r="A58" s="2" t="s">
        <v>347</v>
      </c>
      <c r="B58" t="s">
        <v>327</v>
      </c>
      <c r="C58" s="199">
        <v>3165</v>
      </c>
      <c r="D58" s="4">
        <v>0</v>
      </c>
    </row>
    <row r="59" spans="1:5" x14ac:dyDescent="0.3">
      <c r="A59" s="2" t="s">
        <v>6</v>
      </c>
      <c r="B59" t="s">
        <v>12</v>
      </c>
      <c r="C59" s="199">
        <v>564</v>
      </c>
      <c r="D59" s="4">
        <v>0</v>
      </c>
    </row>
    <row r="60" spans="1:5" x14ac:dyDescent="0.3">
      <c r="A60" s="2" t="s">
        <v>5</v>
      </c>
      <c r="B60" t="s">
        <v>13</v>
      </c>
      <c r="C60" s="199">
        <v>462</v>
      </c>
      <c r="D60" s="4">
        <v>0</v>
      </c>
    </row>
    <row r="61" spans="1:5" x14ac:dyDescent="0.3">
      <c r="A61" s="2" t="s">
        <v>9</v>
      </c>
      <c r="B61" t="s">
        <v>14</v>
      </c>
      <c r="C61" s="198">
        <v>780</v>
      </c>
      <c r="D61" s="198">
        <v>780</v>
      </c>
    </row>
    <row r="62" spans="1:5" x14ac:dyDescent="0.3">
      <c r="A62" s="39" t="s">
        <v>21</v>
      </c>
      <c r="B62" s="19" t="s">
        <v>22</v>
      </c>
      <c r="C62" s="4">
        <v>0</v>
      </c>
      <c r="D62" s="4">
        <v>0</v>
      </c>
    </row>
    <row r="63" spans="1:5" x14ac:dyDescent="0.3">
      <c r="A63" s="2" t="s">
        <v>7</v>
      </c>
      <c r="B63" s="28" t="s">
        <v>121</v>
      </c>
      <c r="C63" s="4">
        <v>0</v>
      </c>
      <c r="D63" s="5">
        <v>0</v>
      </c>
    </row>
    <row r="64" spans="1:5" x14ac:dyDescent="0.3">
      <c r="B64" s="8" t="s">
        <v>20</v>
      </c>
      <c r="C64" s="24">
        <f>SUM(C53:C63)</f>
        <v>5601</v>
      </c>
      <c r="D64" s="24">
        <f>SUM(D53:D63)</f>
        <v>1360</v>
      </c>
    </row>
    <row r="65" spans="1:5" x14ac:dyDescent="0.3">
      <c r="B65" s="8"/>
      <c r="C65" s="24"/>
      <c r="D65" s="24"/>
    </row>
    <row r="66" spans="1:5" ht="31.2" x14ac:dyDescent="0.3">
      <c r="A66" s="143"/>
      <c r="B66" s="163" t="s">
        <v>415</v>
      </c>
      <c r="C66" s="170">
        <f>C32+C49+C64</f>
        <v>27761</v>
      </c>
      <c r="D66" s="170">
        <f>D32+D49+D64</f>
        <v>9480</v>
      </c>
      <c r="E66" s="143"/>
    </row>
  </sheetData>
  <pageMargins left="0.7" right="0.7" top="0.75" bottom="0.75" header="0.3" footer="0.3"/>
  <pageSetup scale="4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CC00"/>
    <pageSetUpPr fitToPage="1"/>
  </sheetPr>
  <dimension ref="A1:F59"/>
  <sheetViews>
    <sheetView zoomScaleNormal="100" workbookViewId="0">
      <selection activeCell="A2" sqref="A2"/>
    </sheetView>
  </sheetViews>
  <sheetFormatPr defaultRowHeight="14.4" x14ac:dyDescent="0.3"/>
  <cols>
    <col min="1" max="1" width="23.6640625" customWidth="1"/>
    <col min="2" max="2" width="34.109375" bestFit="1" customWidth="1"/>
    <col min="3" max="3" width="16.6640625" customWidth="1"/>
    <col min="4" max="4" width="16.5546875" bestFit="1" customWidth="1"/>
    <col min="5" max="5" width="19" customWidth="1"/>
    <col min="6" max="6" width="12.88671875" customWidth="1"/>
    <col min="7" max="7" width="15.33203125" customWidth="1"/>
    <col min="10" max="10" width="19.109375" customWidth="1"/>
    <col min="11" max="11" width="14" customWidth="1"/>
    <col min="12" max="12" width="12.5546875" customWidth="1"/>
    <col min="13" max="13" width="16.44140625" customWidth="1"/>
    <col min="14" max="14" width="13.44140625" customWidth="1"/>
  </cols>
  <sheetData>
    <row r="1" spans="1:6" ht="21" x14ac:dyDescent="0.4">
      <c r="A1" s="53" t="s">
        <v>428</v>
      </c>
    </row>
    <row r="2" spans="1:6" ht="15.6" x14ac:dyDescent="0.3">
      <c r="A2" s="183" t="s">
        <v>429</v>
      </c>
      <c r="B2" s="184"/>
    </row>
    <row r="3" spans="1:6" x14ac:dyDescent="0.3">
      <c r="A3" s="51" t="s">
        <v>402</v>
      </c>
    </row>
    <row r="4" spans="1:6" x14ac:dyDescent="0.3">
      <c r="A4" s="51" t="s">
        <v>349</v>
      </c>
    </row>
    <row r="5" spans="1:6" x14ac:dyDescent="0.3">
      <c r="A5" s="51" t="s">
        <v>437</v>
      </c>
    </row>
    <row r="6" spans="1:6" x14ac:dyDescent="0.3">
      <c r="A6" s="51" t="s">
        <v>366</v>
      </c>
    </row>
    <row r="7" spans="1:6" x14ac:dyDescent="0.3">
      <c r="A7" s="51" t="s">
        <v>438</v>
      </c>
    </row>
    <row r="8" spans="1:6" x14ac:dyDescent="0.3">
      <c r="A8" s="201" t="s">
        <v>444</v>
      </c>
    </row>
    <row r="9" spans="1:6" x14ac:dyDescent="0.3">
      <c r="A9" s="51"/>
    </row>
    <row r="10" spans="1:6" x14ac:dyDescent="0.3">
      <c r="A10" s="34" t="s">
        <v>400</v>
      </c>
      <c r="B10" s="33"/>
      <c r="C10" s="2"/>
      <c r="D10" s="2"/>
    </row>
    <row r="11" spans="1:6" x14ac:dyDescent="0.3">
      <c r="A11" t="s">
        <v>399</v>
      </c>
      <c r="B11" s="43" t="s">
        <v>434</v>
      </c>
      <c r="C11" s="5"/>
      <c r="D11" s="5"/>
    </row>
    <row r="12" spans="1:6" ht="16.2" x14ac:dyDescent="0.45">
      <c r="A12" s="2"/>
      <c r="B12" s="31"/>
      <c r="C12" s="31"/>
      <c r="D12" s="4"/>
      <c r="E12" s="13"/>
      <c r="F12" s="32"/>
    </row>
    <row r="13" spans="1:6" ht="15.6" x14ac:dyDescent="0.3">
      <c r="A13" s="9" t="s">
        <v>38</v>
      </c>
      <c r="B13" s="18"/>
      <c r="C13" s="109" t="s">
        <v>348</v>
      </c>
      <c r="D13" s="18"/>
      <c r="E13" s="17" t="s">
        <v>350</v>
      </c>
    </row>
    <row r="14" spans="1:6" x14ac:dyDescent="0.3">
      <c r="A14" s="54" t="s">
        <v>397</v>
      </c>
      <c r="B14" s="55"/>
      <c r="C14" s="55"/>
      <c r="D14" s="91"/>
      <c r="E14" s="27"/>
    </row>
    <row r="15" spans="1:6" x14ac:dyDescent="0.3">
      <c r="A15" s="17" t="s">
        <v>47</v>
      </c>
      <c r="B15" s="18"/>
      <c r="C15" s="18"/>
      <c r="D15" s="18"/>
      <c r="E15" s="18"/>
    </row>
    <row r="16" spans="1:6" ht="15.6" x14ac:dyDescent="0.3">
      <c r="A16" s="11" t="s">
        <v>3</v>
      </c>
      <c r="B16" s="2" t="s">
        <v>446</v>
      </c>
    </row>
    <row r="17" spans="1:5" ht="28.8" x14ac:dyDescent="0.3">
      <c r="A17" s="110" t="s">
        <v>0</v>
      </c>
      <c r="B17" s="123" t="s">
        <v>398</v>
      </c>
      <c r="C17" s="111" t="s">
        <v>435</v>
      </c>
      <c r="D17" s="111" t="s">
        <v>435</v>
      </c>
      <c r="E17" s="142" t="s">
        <v>351</v>
      </c>
    </row>
    <row r="18" spans="1:5" x14ac:dyDescent="0.3">
      <c r="A18" s="2" t="s">
        <v>1</v>
      </c>
    </row>
    <row r="19" spans="1:5" x14ac:dyDescent="0.3">
      <c r="A19" s="15" t="s">
        <v>19</v>
      </c>
      <c r="B19" t="s">
        <v>15</v>
      </c>
      <c r="C19" s="192">
        <v>65</v>
      </c>
      <c r="D19" s="192">
        <v>65</v>
      </c>
    </row>
    <row r="20" spans="1:5" x14ac:dyDescent="0.3">
      <c r="A20" s="15" t="s">
        <v>19</v>
      </c>
      <c r="B20" t="s">
        <v>120</v>
      </c>
      <c r="C20" s="87">
        <v>250</v>
      </c>
      <c r="D20" s="89">
        <v>0</v>
      </c>
    </row>
    <row r="21" spans="1:5" x14ac:dyDescent="0.3">
      <c r="A21" s="2" t="s">
        <v>346</v>
      </c>
      <c r="B21" t="s">
        <v>29</v>
      </c>
      <c r="C21" s="4">
        <v>250</v>
      </c>
      <c r="D21" s="5">
        <v>125</v>
      </c>
    </row>
    <row r="22" spans="1:5" x14ac:dyDescent="0.3">
      <c r="A22" s="2" t="s">
        <v>326</v>
      </c>
      <c r="B22" t="s">
        <v>25</v>
      </c>
      <c r="C22" s="198">
        <v>4644</v>
      </c>
      <c r="D22" s="198">
        <v>0</v>
      </c>
    </row>
    <row r="23" spans="1:5" x14ac:dyDescent="0.3">
      <c r="A23" s="2" t="s">
        <v>347</v>
      </c>
      <c r="B23" t="s">
        <v>25</v>
      </c>
      <c r="C23" s="198">
        <v>4748</v>
      </c>
      <c r="D23" s="198">
        <v>0</v>
      </c>
    </row>
    <row r="24" spans="1:5" x14ac:dyDescent="0.3">
      <c r="A24" s="2" t="s">
        <v>6</v>
      </c>
      <c r="B24" t="s">
        <v>23</v>
      </c>
      <c r="C24" s="198">
        <v>846</v>
      </c>
      <c r="D24" s="198">
        <v>0</v>
      </c>
    </row>
    <row r="25" spans="1:5" x14ac:dyDescent="0.3">
      <c r="A25" s="2" t="s">
        <v>5</v>
      </c>
      <c r="B25" t="s">
        <v>24</v>
      </c>
      <c r="C25" s="198">
        <v>693</v>
      </c>
      <c r="D25" s="198">
        <v>0</v>
      </c>
    </row>
    <row r="26" spans="1:5" x14ac:dyDescent="0.3">
      <c r="A26" s="2" t="s">
        <v>9</v>
      </c>
      <c r="B26" t="s">
        <v>26</v>
      </c>
      <c r="C26" s="5">
        <v>0</v>
      </c>
      <c r="D26" s="5">
        <v>0</v>
      </c>
    </row>
    <row r="27" spans="1:5" x14ac:dyDescent="0.3">
      <c r="A27" s="2" t="s">
        <v>21</v>
      </c>
      <c r="B27" t="s">
        <v>22</v>
      </c>
      <c r="C27" s="198">
        <v>1896</v>
      </c>
      <c r="D27" s="198">
        <v>1896</v>
      </c>
    </row>
    <row r="28" spans="1:5" x14ac:dyDescent="0.3">
      <c r="A28" s="194" t="s">
        <v>7</v>
      </c>
      <c r="B28" s="190" t="s">
        <v>36</v>
      </c>
      <c r="C28" s="198">
        <v>108</v>
      </c>
      <c r="D28" s="5">
        <v>0</v>
      </c>
    </row>
    <row r="29" spans="1:5" x14ac:dyDescent="0.3">
      <c r="B29" s="8" t="s">
        <v>27</v>
      </c>
      <c r="C29" s="24">
        <f>SUM(C17:C28)</f>
        <v>13500</v>
      </c>
      <c r="D29" s="24">
        <f>SUM(D17:D28)</f>
        <v>2086</v>
      </c>
    </row>
    <row r="30" spans="1:5" ht="15.6" x14ac:dyDescent="0.3">
      <c r="A30" s="11" t="s">
        <v>4</v>
      </c>
      <c r="B30" s="2" t="s">
        <v>447</v>
      </c>
      <c r="D30" s="4"/>
    </row>
    <row r="31" spans="1:5" ht="28.8" x14ac:dyDescent="0.3">
      <c r="A31" s="110" t="s">
        <v>0</v>
      </c>
      <c r="B31" s="123" t="s">
        <v>398</v>
      </c>
      <c r="C31" s="111" t="s">
        <v>435</v>
      </c>
      <c r="D31" s="111" t="s">
        <v>435</v>
      </c>
      <c r="E31" s="142" t="s">
        <v>351</v>
      </c>
    </row>
    <row r="32" spans="1:5" x14ac:dyDescent="0.3">
      <c r="A32" s="2" t="s">
        <v>1</v>
      </c>
    </row>
    <row r="33" spans="1:5" x14ac:dyDescent="0.3">
      <c r="A33" s="15" t="s">
        <v>19</v>
      </c>
      <c r="B33" t="s">
        <v>15</v>
      </c>
      <c r="C33" s="192">
        <v>65</v>
      </c>
      <c r="D33" s="192">
        <v>65</v>
      </c>
    </row>
    <row r="34" spans="1:5" x14ac:dyDescent="0.3">
      <c r="A34" s="15" t="s">
        <v>19</v>
      </c>
      <c r="B34" t="s">
        <v>120</v>
      </c>
      <c r="C34" s="87">
        <v>250</v>
      </c>
      <c r="D34" s="89">
        <v>0</v>
      </c>
    </row>
    <row r="35" spans="1:5" x14ac:dyDescent="0.3">
      <c r="A35" s="2" t="s">
        <v>346</v>
      </c>
      <c r="B35" t="s">
        <v>29</v>
      </c>
      <c r="C35" s="4">
        <v>250</v>
      </c>
      <c r="D35" s="5">
        <v>125</v>
      </c>
    </row>
    <row r="36" spans="1:5" x14ac:dyDescent="0.3">
      <c r="A36" s="2" t="s">
        <v>326</v>
      </c>
      <c r="B36" t="s">
        <v>25</v>
      </c>
      <c r="C36" s="198">
        <v>4644</v>
      </c>
      <c r="D36" s="198">
        <v>0</v>
      </c>
    </row>
    <row r="37" spans="1:5" x14ac:dyDescent="0.3">
      <c r="A37" s="2" t="s">
        <v>347</v>
      </c>
      <c r="B37" t="s">
        <v>25</v>
      </c>
      <c r="C37" s="198">
        <v>4748</v>
      </c>
      <c r="D37" s="198">
        <v>0</v>
      </c>
    </row>
    <row r="38" spans="1:5" x14ac:dyDescent="0.3">
      <c r="A38" s="2" t="s">
        <v>6</v>
      </c>
      <c r="B38" t="s">
        <v>23</v>
      </c>
      <c r="C38" s="198">
        <v>846</v>
      </c>
      <c r="D38" s="198">
        <v>0</v>
      </c>
    </row>
    <row r="39" spans="1:5" x14ac:dyDescent="0.3">
      <c r="A39" s="2" t="s">
        <v>5</v>
      </c>
      <c r="B39" t="s">
        <v>24</v>
      </c>
      <c r="C39" s="198">
        <v>693</v>
      </c>
      <c r="D39" s="198">
        <v>0</v>
      </c>
    </row>
    <row r="40" spans="1:5" x14ac:dyDescent="0.3">
      <c r="A40" s="2" t="s">
        <v>9</v>
      </c>
      <c r="B40" t="s">
        <v>26</v>
      </c>
      <c r="C40" s="5">
        <v>0</v>
      </c>
      <c r="D40" s="5">
        <v>0</v>
      </c>
    </row>
    <row r="41" spans="1:5" x14ac:dyDescent="0.3">
      <c r="A41" s="2" t="s">
        <v>21</v>
      </c>
      <c r="B41" t="s">
        <v>22</v>
      </c>
      <c r="C41" s="198">
        <v>1896</v>
      </c>
      <c r="D41" s="198">
        <v>1896</v>
      </c>
    </row>
    <row r="42" spans="1:5" x14ac:dyDescent="0.3">
      <c r="A42" s="194" t="s">
        <v>7</v>
      </c>
      <c r="B42" s="190" t="s">
        <v>36</v>
      </c>
      <c r="C42" s="198">
        <v>108</v>
      </c>
      <c r="D42" s="5">
        <v>0</v>
      </c>
    </row>
    <row r="43" spans="1:5" x14ac:dyDescent="0.3">
      <c r="B43" s="8" t="s">
        <v>28</v>
      </c>
      <c r="C43" s="24">
        <f>SUM(C31:C42)</f>
        <v>13500</v>
      </c>
      <c r="D43" s="24">
        <f>SUM(D31:D42)</f>
        <v>2086</v>
      </c>
    </row>
    <row r="44" spans="1:5" ht="17.399999999999999" x14ac:dyDescent="0.45">
      <c r="A44" s="27"/>
      <c r="B44" s="160" t="s">
        <v>82</v>
      </c>
      <c r="C44" s="57">
        <f>C29+C43</f>
        <v>27000</v>
      </c>
      <c r="D44" s="57">
        <f>D29+D43</f>
        <v>4172</v>
      </c>
      <c r="E44" s="27"/>
    </row>
    <row r="45" spans="1:5" x14ac:dyDescent="0.3">
      <c r="B45" s="8"/>
      <c r="C45" s="5"/>
      <c r="D45" s="5"/>
    </row>
    <row r="46" spans="1:5" ht="15.6" x14ac:dyDescent="0.3">
      <c r="A46" s="11" t="s">
        <v>50</v>
      </c>
      <c r="B46" s="2" t="s">
        <v>449</v>
      </c>
      <c r="C46" s="8"/>
      <c r="D46" s="24"/>
    </row>
    <row r="47" spans="1:5" ht="28.8" x14ac:dyDescent="0.3">
      <c r="A47" s="110" t="s">
        <v>0</v>
      </c>
      <c r="B47" s="123" t="s">
        <v>398</v>
      </c>
      <c r="C47" s="111" t="s">
        <v>435</v>
      </c>
      <c r="D47" s="111" t="s">
        <v>435</v>
      </c>
      <c r="E47" s="142" t="s">
        <v>351</v>
      </c>
    </row>
    <row r="48" spans="1:5" x14ac:dyDescent="0.3">
      <c r="A48" s="2" t="s">
        <v>1</v>
      </c>
      <c r="C48" s="4">
        <v>0</v>
      </c>
      <c r="D48" s="4">
        <v>0</v>
      </c>
    </row>
    <row r="49" spans="1:5" x14ac:dyDescent="0.3">
      <c r="A49" s="2" t="s">
        <v>346</v>
      </c>
      <c r="B49" t="s">
        <v>8</v>
      </c>
      <c r="C49" s="77">
        <v>100</v>
      </c>
      <c r="D49" s="5">
        <v>50</v>
      </c>
    </row>
    <row r="50" spans="1:5" x14ac:dyDescent="0.3">
      <c r="A50" s="2" t="s">
        <v>326</v>
      </c>
      <c r="B50" t="s">
        <v>11</v>
      </c>
      <c r="C50" s="199">
        <v>3165</v>
      </c>
      <c r="D50" s="4">
        <v>0</v>
      </c>
    </row>
    <row r="51" spans="1:5" x14ac:dyDescent="0.3">
      <c r="A51" s="2" t="s">
        <v>347</v>
      </c>
      <c r="B51" t="s">
        <v>327</v>
      </c>
      <c r="C51" s="199">
        <v>564</v>
      </c>
      <c r="D51" s="4">
        <v>0</v>
      </c>
    </row>
    <row r="52" spans="1:5" x14ac:dyDescent="0.3">
      <c r="A52" s="2" t="s">
        <v>6</v>
      </c>
      <c r="B52" t="s">
        <v>12</v>
      </c>
      <c r="C52" s="199">
        <v>462</v>
      </c>
      <c r="D52" s="4">
        <v>0</v>
      </c>
    </row>
    <row r="53" spans="1:5" x14ac:dyDescent="0.3">
      <c r="A53" s="2" t="s">
        <v>5</v>
      </c>
      <c r="B53" t="s">
        <v>13</v>
      </c>
      <c r="C53" s="199">
        <v>654</v>
      </c>
      <c r="D53" s="4">
        <v>0</v>
      </c>
    </row>
    <row r="54" spans="1:5" x14ac:dyDescent="0.3">
      <c r="A54" s="2" t="s">
        <v>9</v>
      </c>
      <c r="B54" t="s">
        <v>14</v>
      </c>
      <c r="C54" s="77">
        <v>0</v>
      </c>
      <c r="D54" s="4">
        <v>0</v>
      </c>
    </row>
    <row r="55" spans="1:5" x14ac:dyDescent="0.3">
      <c r="A55" s="39" t="s">
        <v>21</v>
      </c>
      <c r="B55" s="19" t="s">
        <v>22</v>
      </c>
      <c r="C55" s="77">
        <v>0</v>
      </c>
      <c r="D55" s="4"/>
    </row>
    <row r="56" spans="1:5" x14ac:dyDescent="0.3">
      <c r="A56" s="194" t="s">
        <v>7</v>
      </c>
      <c r="B56" s="200" t="s">
        <v>121</v>
      </c>
      <c r="C56" s="198">
        <v>0</v>
      </c>
      <c r="D56" s="5">
        <v>0</v>
      </c>
    </row>
    <row r="57" spans="1:5" x14ac:dyDescent="0.3">
      <c r="B57" s="8" t="s">
        <v>20</v>
      </c>
      <c r="C57" s="24">
        <f>SUM(C47:C56)</f>
        <v>4945</v>
      </c>
      <c r="D57" s="24">
        <f>SUM(D47:D56)</f>
        <v>50</v>
      </c>
    </row>
    <row r="58" spans="1:5" x14ac:dyDescent="0.3">
      <c r="B58" s="8"/>
      <c r="C58" s="24"/>
      <c r="D58" s="24"/>
    </row>
    <row r="59" spans="1:5" ht="15.6" x14ac:dyDescent="0.3">
      <c r="A59" s="27"/>
      <c r="B59" s="161" t="s">
        <v>415</v>
      </c>
      <c r="C59" s="59">
        <f>C29+C43+C57</f>
        <v>31945</v>
      </c>
      <c r="D59" s="59">
        <f>D29+D43+D57</f>
        <v>4222</v>
      </c>
      <c r="E59" s="27"/>
    </row>
  </sheetData>
  <pageMargins left="0.7" right="0.7" top="0.75" bottom="0.75" header="0.3" footer="0.3"/>
  <pageSetup scale="4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C000"/>
    <pageSetUpPr fitToPage="1"/>
  </sheetPr>
  <dimension ref="A1:F58"/>
  <sheetViews>
    <sheetView zoomScaleNormal="100" workbookViewId="0">
      <selection activeCell="A2" sqref="A2"/>
    </sheetView>
  </sheetViews>
  <sheetFormatPr defaultRowHeight="14.4" x14ac:dyDescent="0.3"/>
  <cols>
    <col min="1" max="1" width="23.88671875" customWidth="1"/>
    <col min="2" max="2" width="28.88671875" customWidth="1"/>
    <col min="3" max="3" width="16.5546875" customWidth="1"/>
    <col min="4" max="4" width="16.5546875" bestFit="1" customWidth="1"/>
    <col min="5" max="5" width="21" customWidth="1"/>
    <col min="6" max="6" width="12.88671875" customWidth="1"/>
    <col min="7" max="7" width="15.33203125" customWidth="1"/>
    <col min="10" max="10" width="19.109375" customWidth="1"/>
    <col min="11" max="11" width="14" customWidth="1"/>
    <col min="12" max="12" width="12.5546875" customWidth="1"/>
    <col min="13" max="13" width="16.44140625" customWidth="1"/>
    <col min="14" max="14" width="13.44140625" customWidth="1"/>
  </cols>
  <sheetData>
    <row r="1" spans="1:6" ht="21" x14ac:dyDescent="0.4">
      <c r="A1" s="53" t="s">
        <v>430</v>
      </c>
    </row>
    <row r="2" spans="1:6" ht="15.6" x14ac:dyDescent="0.3">
      <c r="A2" s="183" t="s">
        <v>429</v>
      </c>
      <c r="B2" s="3"/>
    </row>
    <row r="3" spans="1:6" x14ac:dyDescent="0.3">
      <c r="A3" s="51" t="s">
        <v>404</v>
      </c>
    </row>
    <row r="4" spans="1:6" x14ac:dyDescent="0.3">
      <c r="A4" s="51" t="s">
        <v>349</v>
      </c>
    </row>
    <row r="5" spans="1:6" x14ac:dyDescent="0.3">
      <c r="A5" s="51" t="s">
        <v>366</v>
      </c>
    </row>
    <row r="6" spans="1:6" x14ac:dyDescent="0.3">
      <c r="A6" s="51" t="s">
        <v>438</v>
      </c>
    </row>
    <row r="7" spans="1:6" x14ac:dyDescent="0.3">
      <c r="A7" s="201" t="s">
        <v>444</v>
      </c>
    </row>
    <row r="8" spans="1:6" x14ac:dyDescent="0.3">
      <c r="A8" s="51"/>
    </row>
    <row r="9" spans="1:6" x14ac:dyDescent="0.3">
      <c r="A9" s="34" t="s">
        <v>400</v>
      </c>
      <c r="B9" s="33"/>
      <c r="C9" s="2"/>
      <c r="D9" s="2"/>
    </row>
    <row r="10" spans="1:6" x14ac:dyDescent="0.3">
      <c r="A10" s="2" t="s">
        <v>399</v>
      </c>
      <c r="B10" s="43" t="s">
        <v>434</v>
      </c>
      <c r="C10" s="5"/>
      <c r="D10" s="5"/>
    </row>
    <row r="11" spans="1:6" ht="16.2" x14ac:dyDescent="0.45">
      <c r="A11" s="2"/>
      <c r="B11" s="31"/>
      <c r="C11" s="31"/>
      <c r="D11" s="4"/>
      <c r="E11" s="13"/>
      <c r="F11" s="32"/>
    </row>
    <row r="12" spans="1:6" ht="15.6" x14ac:dyDescent="0.3">
      <c r="A12" s="9" t="s">
        <v>38</v>
      </c>
      <c r="B12" s="18"/>
      <c r="C12" s="109" t="s">
        <v>348</v>
      </c>
      <c r="D12" s="18"/>
      <c r="E12" s="17" t="s">
        <v>350</v>
      </c>
    </row>
    <row r="13" spans="1:6" x14ac:dyDescent="0.3">
      <c r="A13" s="144" t="s">
        <v>405</v>
      </c>
      <c r="B13" s="145"/>
      <c r="C13" s="145"/>
      <c r="D13" s="146"/>
      <c r="E13" s="143"/>
    </row>
    <row r="14" spans="1:6" x14ac:dyDescent="0.3">
      <c r="A14" s="17" t="s">
        <v>47</v>
      </c>
      <c r="B14" s="18"/>
      <c r="C14" s="18"/>
    </row>
    <row r="15" spans="1:6" ht="15.6" x14ac:dyDescent="0.3">
      <c r="A15" s="11" t="s">
        <v>3</v>
      </c>
      <c r="B15" s="2" t="s">
        <v>446</v>
      </c>
    </row>
    <row r="16" spans="1:6" ht="28.8" x14ac:dyDescent="0.3">
      <c r="A16" s="110" t="s">
        <v>0</v>
      </c>
      <c r="B16" s="123" t="s">
        <v>398</v>
      </c>
      <c r="C16" s="111" t="s">
        <v>435</v>
      </c>
      <c r="D16" s="111" t="s">
        <v>435</v>
      </c>
      <c r="E16" s="142" t="s">
        <v>351</v>
      </c>
    </row>
    <row r="17" spans="1:5" x14ac:dyDescent="0.3">
      <c r="A17" s="2" t="s">
        <v>1</v>
      </c>
    </row>
    <row r="18" spans="1:5" x14ac:dyDescent="0.3">
      <c r="A18" s="15" t="s">
        <v>19</v>
      </c>
      <c r="B18" t="s">
        <v>15</v>
      </c>
      <c r="C18" s="192">
        <v>65</v>
      </c>
      <c r="D18" s="192">
        <v>65</v>
      </c>
    </row>
    <row r="19" spans="1:5" x14ac:dyDescent="0.3">
      <c r="A19" s="15" t="s">
        <v>19</v>
      </c>
      <c r="B19" t="s">
        <v>120</v>
      </c>
      <c r="C19" s="87">
        <v>250</v>
      </c>
      <c r="D19" s="89">
        <v>0</v>
      </c>
    </row>
    <row r="20" spans="1:5" x14ac:dyDescent="0.3">
      <c r="A20" s="2" t="s">
        <v>346</v>
      </c>
      <c r="B20" t="s">
        <v>29</v>
      </c>
      <c r="C20" s="4">
        <v>250</v>
      </c>
      <c r="D20" s="5">
        <v>125</v>
      </c>
    </row>
    <row r="21" spans="1:5" x14ac:dyDescent="0.3">
      <c r="A21" s="147" t="s">
        <v>326</v>
      </c>
      <c r="B21" s="148" t="s">
        <v>25</v>
      </c>
      <c r="C21" s="167">
        <v>0</v>
      </c>
      <c r="D21" s="167">
        <v>0</v>
      </c>
      <c r="E21" s="147" t="s">
        <v>361</v>
      </c>
    </row>
    <row r="22" spans="1:5" x14ac:dyDescent="0.3">
      <c r="A22" s="2" t="s">
        <v>347</v>
      </c>
      <c r="B22" t="s">
        <v>25</v>
      </c>
      <c r="C22" s="198">
        <v>4748</v>
      </c>
      <c r="D22" s="4">
        <v>0</v>
      </c>
    </row>
    <row r="23" spans="1:5" x14ac:dyDescent="0.3">
      <c r="A23" s="2" t="s">
        <v>6</v>
      </c>
      <c r="B23" t="s">
        <v>23</v>
      </c>
      <c r="C23" s="198">
        <v>846</v>
      </c>
      <c r="D23" s="4">
        <v>0</v>
      </c>
    </row>
    <row r="24" spans="1:5" x14ac:dyDescent="0.3">
      <c r="A24" s="2" t="s">
        <v>5</v>
      </c>
      <c r="B24" t="s">
        <v>24</v>
      </c>
      <c r="C24" s="198">
        <v>693</v>
      </c>
      <c r="D24" s="4">
        <v>0</v>
      </c>
    </row>
    <row r="25" spans="1:5" x14ac:dyDescent="0.3">
      <c r="A25" s="2" t="s">
        <v>9</v>
      </c>
      <c r="B25" t="s">
        <v>26</v>
      </c>
      <c r="C25" s="4">
        <v>0</v>
      </c>
      <c r="D25" s="4">
        <v>0</v>
      </c>
    </row>
    <row r="26" spans="1:5" x14ac:dyDescent="0.3">
      <c r="A26" s="2" t="s">
        <v>21</v>
      </c>
      <c r="B26" t="s">
        <v>22</v>
      </c>
      <c r="C26" s="198">
        <v>1896</v>
      </c>
      <c r="D26" s="198">
        <v>1896</v>
      </c>
    </row>
    <row r="27" spans="1:5" x14ac:dyDescent="0.3">
      <c r="A27" s="2" t="s">
        <v>7</v>
      </c>
      <c r="B27" t="s">
        <v>36</v>
      </c>
      <c r="C27" s="4">
        <v>108</v>
      </c>
      <c r="D27" s="5">
        <v>0</v>
      </c>
    </row>
    <row r="28" spans="1:5" x14ac:dyDescent="0.3">
      <c r="B28" s="8" t="s">
        <v>27</v>
      </c>
      <c r="C28" s="185">
        <f>SUM(C16:C27)</f>
        <v>8856</v>
      </c>
      <c r="D28" s="24">
        <f>SUM(D16:D27)</f>
        <v>2086</v>
      </c>
    </row>
    <row r="29" spans="1:5" ht="15.6" x14ac:dyDescent="0.3">
      <c r="A29" s="11" t="s">
        <v>4</v>
      </c>
      <c r="B29" s="2" t="s">
        <v>447</v>
      </c>
      <c r="D29" s="4"/>
    </row>
    <row r="30" spans="1:5" ht="28.8" x14ac:dyDescent="0.3">
      <c r="A30" s="110" t="s">
        <v>0</v>
      </c>
      <c r="B30" s="123" t="s">
        <v>398</v>
      </c>
      <c r="C30" s="111" t="s">
        <v>435</v>
      </c>
      <c r="D30" s="111" t="s">
        <v>435</v>
      </c>
      <c r="E30" s="142" t="s">
        <v>351</v>
      </c>
    </row>
    <row r="31" spans="1:5" x14ac:dyDescent="0.3">
      <c r="A31" s="2" t="s">
        <v>1</v>
      </c>
    </row>
    <row r="32" spans="1:5" x14ac:dyDescent="0.3">
      <c r="A32" s="15" t="s">
        <v>19</v>
      </c>
      <c r="B32" t="s">
        <v>15</v>
      </c>
      <c r="C32" s="192">
        <v>65</v>
      </c>
      <c r="D32" s="192">
        <v>65</v>
      </c>
    </row>
    <row r="33" spans="1:5" x14ac:dyDescent="0.3">
      <c r="A33" s="15" t="s">
        <v>19</v>
      </c>
      <c r="B33" t="s">
        <v>120</v>
      </c>
      <c r="C33" s="87">
        <v>250</v>
      </c>
      <c r="D33" s="89">
        <v>0</v>
      </c>
    </row>
    <row r="34" spans="1:5" x14ac:dyDescent="0.3">
      <c r="A34" s="2" t="s">
        <v>346</v>
      </c>
      <c r="B34" t="s">
        <v>29</v>
      </c>
      <c r="C34" s="4">
        <v>250</v>
      </c>
      <c r="D34" s="5">
        <v>125</v>
      </c>
    </row>
    <row r="35" spans="1:5" x14ac:dyDescent="0.3">
      <c r="A35" s="147" t="s">
        <v>326</v>
      </c>
      <c r="B35" s="148" t="s">
        <v>25</v>
      </c>
      <c r="C35" s="167">
        <v>0</v>
      </c>
      <c r="D35" s="167">
        <v>0</v>
      </c>
      <c r="E35" s="147" t="s">
        <v>361</v>
      </c>
    </row>
    <row r="36" spans="1:5" x14ac:dyDescent="0.3">
      <c r="A36" s="2" t="s">
        <v>347</v>
      </c>
      <c r="B36" t="s">
        <v>25</v>
      </c>
      <c r="C36" s="198">
        <v>4748</v>
      </c>
      <c r="D36" s="4">
        <v>0</v>
      </c>
    </row>
    <row r="37" spans="1:5" x14ac:dyDescent="0.3">
      <c r="A37" s="2" t="s">
        <v>6</v>
      </c>
      <c r="B37" t="s">
        <v>23</v>
      </c>
      <c r="C37" s="198">
        <v>846</v>
      </c>
      <c r="D37" s="4">
        <v>0</v>
      </c>
    </row>
    <row r="38" spans="1:5" x14ac:dyDescent="0.3">
      <c r="A38" s="2" t="s">
        <v>5</v>
      </c>
      <c r="B38" t="s">
        <v>24</v>
      </c>
      <c r="C38" s="198">
        <v>693</v>
      </c>
      <c r="D38" s="4">
        <v>0</v>
      </c>
    </row>
    <row r="39" spans="1:5" x14ac:dyDescent="0.3">
      <c r="A39" s="2" t="s">
        <v>9</v>
      </c>
      <c r="B39" t="s">
        <v>26</v>
      </c>
      <c r="C39" s="4">
        <v>0</v>
      </c>
      <c r="D39" s="4">
        <v>0</v>
      </c>
    </row>
    <row r="40" spans="1:5" x14ac:dyDescent="0.3">
      <c r="A40" s="2" t="s">
        <v>21</v>
      </c>
      <c r="B40" t="s">
        <v>22</v>
      </c>
      <c r="C40" s="198">
        <v>1896</v>
      </c>
      <c r="D40" s="198">
        <v>1896</v>
      </c>
    </row>
    <row r="41" spans="1:5" x14ac:dyDescent="0.3">
      <c r="A41" s="2" t="s">
        <v>7</v>
      </c>
      <c r="B41" t="s">
        <v>36</v>
      </c>
      <c r="C41" s="4">
        <v>108</v>
      </c>
      <c r="D41" s="5">
        <v>0</v>
      </c>
    </row>
    <row r="42" spans="1:5" x14ac:dyDescent="0.3">
      <c r="B42" s="8" t="s">
        <v>28</v>
      </c>
      <c r="C42" s="24">
        <f>SUM(C30:C41)</f>
        <v>8856</v>
      </c>
      <c r="D42" s="24">
        <f>SUM(D30:D41)</f>
        <v>2086</v>
      </c>
    </row>
    <row r="43" spans="1:5" ht="17.399999999999999" x14ac:dyDescent="0.45">
      <c r="A43" s="143"/>
      <c r="B43" s="162" t="s">
        <v>82</v>
      </c>
      <c r="C43" s="168">
        <f>C28+C42</f>
        <v>17712</v>
      </c>
      <c r="D43" s="168">
        <f>D28+D42</f>
        <v>4172</v>
      </c>
      <c r="E43" s="143"/>
    </row>
    <row r="44" spans="1:5" x14ac:dyDescent="0.3">
      <c r="B44" s="8"/>
      <c r="C44" s="5"/>
      <c r="D44" s="5"/>
    </row>
    <row r="45" spans="1:5" ht="15.6" x14ac:dyDescent="0.3">
      <c r="A45" s="11" t="s">
        <v>50</v>
      </c>
      <c r="B45" s="2" t="s">
        <v>449</v>
      </c>
      <c r="C45" s="8"/>
      <c r="D45" s="24"/>
    </row>
    <row r="46" spans="1:5" ht="28.8" x14ac:dyDescent="0.3">
      <c r="A46" s="110" t="s">
        <v>0</v>
      </c>
      <c r="B46" s="123" t="s">
        <v>398</v>
      </c>
      <c r="C46" s="111" t="s">
        <v>435</v>
      </c>
      <c r="D46" s="111" t="s">
        <v>435</v>
      </c>
      <c r="E46" s="142" t="s">
        <v>351</v>
      </c>
    </row>
    <row r="47" spans="1:5" x14ac:dyDescent="0.3">
      <c r="A47" s="2" t="s">
        <v>1</v>
      </c>
      <c r="C47" s="4">
        <v>0</v>
      </c>
      <c r="D47" s="4">
        <v>0</v>
      </c>
    </row>
    <row r="48" spans="1:5" x14ac:dyDescent="0.3">
      <c r="A48" s="2" t="s">
        <v>346</v>
      </c>
      <c r="B48" t="s">
        <v>8</v>
      </c>
      <c r="C48" s="4">
        <v>100</v>
      </c>
      <c r="D48" s="5">
        <v>50</v>
      </c>
    </row>
    <row r="49" spans="1:5" x14ac:dyDescent="0.3">
      <c r="A49" s="147" t="s">
        <v>326</v>
      </c>
      <c r="B49" s="148" t="s">
        <v>11</v>
      </c>
      <c r="C49" s="169">
        <v>0</v>
      </c>
      <c r="D49" s="167">
        <v>0</v>
      </c>
      <c r="E49" s="147" t="s">
        <v>361</v>
      </c>
    </row>
    <row r="50" spans="1:5" x14ac:dyDescent="0.3">
      <c r="A50" s="2" t="s">
        <v>347</v>
      </c>
      <c r="B50" t="s">
        <v>327</v>
      </c>
      <c r="C50" s="199">
        <v>3165</v>
      </c>
      <c r="D50" s="4">
        <v>0</v>
      </c>
    </row>
    <row r="51" spans="1:5" x14ac:dyDescent="0.3">
      <c r="A51" s="2" t="s">
        <v>6</v>
      </c>
      <c r="B51" t="s">
        <v>12</v>
      </c>
      <c r="C51" s="199">
        <v>564</v>
      </c>
      <c r="D51" s="4">
        <v>0</v>
      </c>
    </row>
    <row r="52" spans="1:5" x14ac:dyDescent="0.3">
      <c r="A52" s="2" t="s">
        <v>5</v>
      </c>
      <c r="B52" t="s">
        <v>13</v>
      </c>
      <c r="C52" s="199">
        <v>462</v>
      </c>
      <c r="D52" s="4">
        <v>0</v>
      </c>
    </row>
    <row r="53" spans="1:5" x14ac:dyDescent="0.3">
      <c r="A53" s="2" t="s">
        <v>9</v>
      </c>
      <c r="B53" t="s">
        <v>14</v>
      </c>
      <c r="C53" s="4">
        <v>0</v>
      </c>
      <c r="D53" s="4">
        <v>0</v>
      </c>
    </row>
    <row r="54" spans="1:5" x14ac:dyDescent="0.3">
      <c r="A54" s="39" t="s">
        <v>21</v>
      </c>
      <c r="B54" s="19" t="s">
        <v>22</v>
      </c>
      <c r="C54" s="4">
        <v>0</v>
      </c>
      <c r="D54" s="4">
        <v>0</v>
      </c>
    </row>
    <row r="55" spans="1:5" x14ac:dyDescent="0.3">
      <c r="A55" s="2" t="s">
        <v>7</v>
      </c>
      <c r="B55" s="28" t="s">
        <v>121</v>
      </c>
      <c r="C55" s="4">
        <v>0</v>
      </c>
      <c r="D55" s="5">
        <v>0</v>
      </c>
    </row>
    <row r="56" spans="1:5" x14ac:dyDescent="0.3">
      <c r="B56" s="8" t="s">
        <v>20</v>
      </c>
      <c r="C56" s="24">
        <f>SUM(C46:C55)</f>
        <v>4291</v>
      </c>
      <c r="D56" s="24">
        <f>SUM(D46:D55)</f>
        <v>50</v>
      </c>
    </row>
    <row r="57" spans="1:5" x14ac:dyDescent="0.3">
      <c r="B57" s="8"/>
      <c r="C57" s="24"/>
      <c r="D57" s="24"/>
    </row>
    <row r="58" spans="1:5" ht="31.2" x14ac:dyDescent="0.3">
      <c r="A58" s="143"/>
      <c r="B58" s="163" t="s">
        <v>415</v>
      </c>
      <c r="C58" s="170">
        <f>C28+C42+C56</f>
        <v>22003</v>
      </c>
      <c r="D58" s="170">
        <f>D28+D42+D56</f>
        <v>4222</v>
      </c>
      <c r="E58" s="143"/>
    </row>
  </sheetData>
  <pageMargins left="0.7" right="0.7" top="0.75" bottom="0.75" header="0.3" footer="0.3"/>
  <pageSetup scale="47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3" tint="0.39997558519241921"/>
  </sheetPr>
  <dimension ref="A1:F66"/>
  <sheetViews>
    <sheetView workbookViewId="0">
      <selection activeCell="A2" sqref="A2"/>
    </sheetView>
  </sheetViews>
  <sheetFormatPr defaultRowHeight="14.4" x14ac:dyDescent="0.3"/>
  <cols>
    <col min="1" max="1" width="23.88671875" customWidth="1"/>
    <col min="2" max="2" width="35.6640625" customWidth="1"/>
    <col min="3" max="3" width="15.109375" customWidth="1"/>
    <col min="4" max="4" width="15.109375" bestFit="1" customWidth="1"/>
    <col min="5" max="5" width="21.109375" customWidth="1"/>
    <col min="6" max="6" width="12.88671875" customWidth="1"/>
    <col min="7" max="7" width="15.33203125" customWidth="1"/>
    <col min="10" max="10" width="19.109375" customWidth="1"/>
    <col min="11" max="11" width="14" customWidth="1"/>
    <col min="12" max="12" width="12.5546875" customWidth="1"/>
    <col min="13" max="13" width="16.44140625" customWidth="1"/>
    <col min="14" max="14" width="13.44140625" customWidth="1"/>
  </cols>
  <sheetData>
    <row r="1" spans="1:6" ht="21" x14ac:dyDescent="0.4">
      <c r="A1" s="53" t="s">
        <v>412</v>
      </c>
    </row>
    <row r="2" spans="1:6" x14ac:dyDescent="0.3">
      <c r="A2" s="90"/>
    </row>
    <row r="3" spans="1:6" x14ac:dyDescent="0.3">
      <c r="A3" s="51" t="s">
        <v>413</v>
      </c>
    </row>
    <row r="4" spans="1:6" x14ac:dyDescent="0.3">
      <c r="A4" s="51" t="s">
        <v>349</v>
      </c>
    </row>
    <row r="5" spans="1:6" x14ac:dyDescent="0.3">
      <c r="A5" s="51" t="s">
        <v>437</v>
      </c>
    </row>
    <row r="6" spans="1:6" x14ac:dyDescent="0.3">
      <c r="A6" s="51" t="s">
        <v>366</v>
      </c>
    </row>
    <row r="7" spans="1:6" x14ac:dyDescent="0.3">
      <c r="A7" s="51" t="s">
        <v>438</v>
      </c>
    </row>
    <row r="8" spans="1:6" x14ac:dyDescent="0.3">
      <c r="A8" s="201" t="s">
        <v>444</v>
      </c>
    </row>
    <row r="9" spans="1:6" x14ac:dyDescent="0.3">
      <c r="A9" s="51"/>
    </row>
    <row r="10" spans="1:6" x14ac:dyDescent="0.3">
      <c r="A10" s="34" t="s">
        <v>408</v>
      </c>
      <c r="B10" s="33"/>
      <c r="C10" s="2"/>
      <c r="D10" s="2"/>
    </row>
    <row r="11" spans="1:6" x14ac:dyDescent="0.3">
      <c r="A11" s="2" t="s">
        <v>409</v>
      </c>
      <c r="B11" s="43" t="s">
        <v>443</v>
      </c>
      <c r="C11" s="5"/>
      <c r="D11" s="5"/>
    </row>
    <row r="12" spans="1:6" ht="16.2" x14ac:dyDescent="0.45">
      <c r="A12" s="2"/>
      <c r="B12" s="31"/>
      <c r="C12" s="31"/>
      <c r="D12" s="4"/>
      <c r="E12" s="13"/>
      <c r="F12" s="32"/>
    </row>
    <row r="13" spans="1:6" ht="15.6" x14ac:dyDescent="0.3">
      <c r="A13" s="9" t="s">
        <v>38</v>
      </c>
      <c r="B13" s="18"/>
      <c r="C13" s="109" t="s">
        <v>348</v>
      </c>
      <c r="D13" s="18"/>
      <c r="E13" s="17" t="s">
        <v>350</v>
      </c>
    </row>
    <row r="14" spans="1:6" x14ac:dyDescent="0.3">
      <c r="A14" s="149" t="s">
        <v>414</v>
      </c>
      <c r="B14" s="150"/>
      <c r="C14" s="150"/>
      <c r="D14" s="151"/>
      <c r="E14" s="152"/>
    </row>
    <row r="15" spans="1:6" x14ac:dyDescent="0.3">
      <c r="A15" s="17" t="s">
        <v>47</v>
      </c>
      <c r="B15" s="18"/>
      <c r="C15" s="18"/>
    </row>
    <row r="16" spans="1:6" ht="15.6" x14ac:dyDescent="0.3">
      <c r="A16" s="11" t="s">
        <v>3</v>
      </c>
      <c r="B16" s="2" t="s">
        <v>446</v>
      </c>
    </row>
    <row r="17" spans="1:5" ht="28.8" x14ac:dyDescent="0.3">
      <c r="A17" s="110" t="s">
        <v>0</v>
      </c>
      <c r="B17" s="188" t="s">
        <v>411</v>
      </c>
      <c r="C17" s="189" t="s">
        <v>443</v>
      </c>
      <c r="D17" s="189" t="s">
        <v>443</v>
      </c>
      <c r="E17" s="142" t="s">
        <v>351</v>
      </c>
    </row>
    <row r="18" spans="1:5" x14ac:dyDescent="0.3">
      <c r="A18" s="2" t="s">
        <v>1</v>
      </c>
    </row>
    <row r="19" spans="1:5" x14ac:dyDescent="0.3">
      <c r="A19" s="15" t="s">
        <v>19</v>
      </c>
      <c r="B19" t="s">
        <v>15</v>
      </c>
      <c r="C19" s="192">
        <v>130</v>
      </c>
      <c r="D19" s="192">
        <v>130</v>
      </c>
    </row>
    <row r="20" spans="1:5" x14ac:dyDescent="0.3">
      <c r="A20" s="15" t="s">
        <v>19</v>
      </c>
      <c r="B20" t="s">
        <v>120</v>
      </c>
      <c r="C20" s="87">
        <v>500</v>
      </c>
      <c r="D20" s="89">
        <v>0</v>
      </c>
    </row>
    <row r="21" spans="1:5" x14ac:dyDescent="0.3">
      <c r="A21" s="15" t="s">
        <v>19</v>
      </c>
      <c r="B21" t="s">
        <v>16</v>
      </c>
      <c r="C21" s="87">
        <v>145</v>
      </c>
      <c r="D21" s="88">
        <v>145</v>
      </c>
    </row>
    <row r="22" spans="1:5" x14ac:dyDescent="0.3">
      <c r="A22" s="15" t="s">
        <v>19</v>
      </c>
      <c r="B22" t="s">
        <v>17</v>
      </c>
      <c r="C22" s="87">
        <v>78</v>
      </c>
      <c r="D22" s="88">
        <v>78</v>
      </c>
    </row>
    <row r="23" spans="1:5" x14ac:dyDescent="0.3">
      <c r="A23" s="15" t="s">
        <v>19</v>
      </c>
      <c r="B23" t="s">
        <v>18</v>
      </c>
      <c r="C23" s="88">
        <v>25</v>
      </c>
      <c r="D23" s="88">
        <v>25</v>
      </c>
    </row>
    <row r="24" spans="1:5" x14ac:dyDescent="0.3">
      <c r="A24" s="2" t="s">
        <v>346</v>
      </c>
      <c r="B24" t="s">
        <v>29</v>
      </c>
      <c r="C24" s="4">
        <v>250</v>
      </c>
      <c r="D24" s="5">
        <v>125</v>
      </c>
    </row>
    <row r="25" spans="1:5" x14ac:dyDescent="0.3">
      <c r="A25" s="2" t="s">
        <v>326</v>
      </c>
      <c r="B25" t="s">
        <v>25</v>
      </c>
      <c r="C25" s="198">
        <v>4644</v>
      </c>
      <c r="D25" s="198">
        <v>0</v>
      </c>
    </row>
    <row r="26" spans="1:5" x14ac:dyDescent="0.3">
      <c r="A26" s="2" t="s">
        <v>347</v>
      </c>
      <c r="B26" t="s">
        <v>25</v>
      </c>
      <c r="C26" s="198">
        <v>4748</v>
      </c>
      <c r="D26" s="198">
        <v>0</v>
      </c>
    </row>
    <row r="27" spans="1:5" x14ac:dyDescent="0.3">
      <c r="A27" s="2" t="s">
        <v>6</v>
      </c>
      <c r="B27" t="s">
        <v>23</v>
      </c>
      <c r="C27" s="198">
        <v>846</v>
      </c>
      <c r="D27" s="198">
        <v>0</v>
      </c>
    </row>
    <row r="28" spans="1:5" x14ac:dyDescent="0.3">
      <c r="A28" s="2" t="s">
        <v>5</v>
      </c>
      <c r="B28" t="s">
        <v>24</v>
      </c>
      <c r="C28" s="198">
        <v>693</v>
      </c>
      <c r="D28" s="198">
        <v>0</v>
      </c>
    </row>
    <row r="29" spans="1:5" x14ac:dyDescent="0.3">
      <c r="A29" s="2" t="s">
        <v>9</v>
      </c>
      <c r="B29" t="s">
        <v>26</v>
      </c>
      <c r="C29" s="198">
        <v>1170</v>
      </c>
      <c r="D29" s="198">
        <v>1170</v>
      </c>
    </row>
    <row r="30" spans="1:5" x14ac:dyDescent="0.3">
      <c r="A30" s="2" t="s">
        <v>21</v>
      </c>
      <c r="B30" t="s">
        <v>22</v>
      </c>
      <c r="C30" s="198">
        <v>1896</v>
      </c>
      <c r="D30" s="198">
        <v>1896</v>
      </c>
    </row>
    <row r="31" spans="1:5" x14ac:dyDescent="0.3">
      <c r="A31" s="2" t="s">
        <v>7</v>
      </c>
      <c r="B31" t="s">
        <v>36</v>
      </c>
      <c r="C31" s="4">
        <v>108</v>
      </c>
      <c r="D31" s="5">
        <v>0</v>
      </c>
    </row>
    <row r="32" spans="1:5" x14ac:dyDescent="0.3">
      <c r="B32" s="8" t="s">
        <v>27</v>
      </c>
      <c r="C32" s="24">
        <f>SUM(C17:C31)</f>
        <v>15233</v>
      </c>
      <c r="D32" s="24">
        <f>SUM(D17:D31)</f>
        <v>3569</v>
      </c>
    </row>
    <row r="33" spans="1:5" ht="15.6" x14ac:dyDescent="0.3">
      <c r="A33" s="11" t="s">
        <v>4</v>
      </c>
      <c r="B33" s="2" t="s">
        <v>447</v>
      </c>
      <c r="D33" s="4"/>
    </row>
    <row r="34" spans="1:5" ht="28.8" x14ac:dyDescent="0.3">
      <c r="A34" s="110" t="s">
        <v>0</v>
      </c>
      <c r="B34" s="123" t="s">
        <v>411</v>
      </c>
      <c r="C34" s="189" t="s">
        <v>443</v>
      </c>
      <c r="D34" s="189" t="s">
        <v>443</v>
      </c>
      <c r="E34" s="142" t="s">
        <v>351</v>
      </c>
    </row>
    <row r="35" spans="1:5" x14ac:dyDescent="0.3">
      <c r="A35" s="2" t="s">
        <v>1</v>
      </c>
    </row>
    <row r="36" spans="1:5" x14ac:dyDescent="0.3">
      <c r="A36" s="15" t="s">
        <v>19</v>
      </c>
      <c r="B36" t="s">
        <v>15</v>
      </c>
      <c r="C36" s="192">
        <v>130</v>
      </c>
      <c r="D36" s="192">
        <v>130</v>
      </c>
    </row>
    <row r="37" spans="1:5" x14ac:dyDescent="0.3">
      <c r="A37" s="15" t="s">
        <v>19</v>
      </c>
      <c r="B37" t="s">
        <v>120</v>
      </c>
      <c r="C37" s="87">
        <v>500</v>
      </c>
      <c r="D37" s="89">
        <v>0</v>
      </c>
    </row>
    <row r="38" spans="1:5" x14ac:dyDescent="0.3">
      <c r="A38" s="15" t="s">
        <v>19</v>
      </c>
      <c r="B38" t="s">
        <v>16</v>
      </c>
      <c r="C38" s="87">
        <v>145</v>
      </c>
      <c r="D38" s="88">
        <v>145</v>
      </c>
    </row>
    <row r="39" spans="1:5" x14ac:dyDescent="0.3">
      <c r="A39" s="15" t="s">
        <v>19</v>
      </c>
      <c r="B39" t="s">
        <v>17</v>
      </c>
      <c r="C39" s="87">
        <v>78</v>
      </c>
      <c r="D39" s="88">
        <v>78</v>
      </c>
    </row>
    <row r="40" spans="1:5" x14ac:dyDescent="0.3">
      <c r="A40" s="15" t="s">
        <v>19</v>
      </c>
      <c r="B40" t="s">
        <v>18</v>
      </c>
      <c r="C40" s="88">
        <v>25</v>
      </c>
      <c r="D40" s="88">
        <v>25</v>
      </c>
    </row>
    <row r="41" spans="1:5" x14ac:dyDescent="0.3">
      <c r="A41" s="2" t="s">
        <v>346</v>
      </c>
      <c r="B41" t="s">
        <v>29</v>
      </c>
      <c r="C41" s="4">
        <v>250</v>
      </c>
      <c r="D41" s="5">
        <v>125</v>
      </c>
    </row>
    <row r="42" spans="1:5" x14ac:dyDescent="0.3">
      <c r="A42" s="2" t="s">
        <v>326</v>
      </c>
      <c r="B42" t="s">
        <v>25</v>
      </c>
      <c r="C42" s="198">
        <v>4644</v>
      </c>
      <c r="D42" s="198">
        <v>0</v>
      </c>
    </row>
    <row r="43" spans="1:5" x14ac:dyDescent="0.3">
      <c r="A43" s="2" t="s">
        <v>347</v>
      </c>
      <c r="B43" t="s">
        <v>25</v>
      </c>
      <c r="C43" s="198">
        <v>4748</v>
      </c>
      <c r="D43" s="198">
        <v>0</v>
      </c>
    </row>
    <row r="44" spans="1:5" x14ac:dyDescent="0.3">
      <c r="A44" s="2" t="s">
        <v>6</v>
      </c>
      <c r="B44" t="s">
        <v>23</v>
      </c>
      <c r="C44" s="198">
        <v>846</v>
      </c>
      <c r="D44" s="198">
        <v>0</v>
      </c>
    </row>
    <row r="45" spans="1:5" x14ac:dyDescent="0.3">
      <c r="A45" s="2" t="s">
        <v>5</v>
      </c>
      <c r="B45" t="s">
        <v>24</v>
      </c>
      <c r="C45" s="198">
        <v>693</v>
      </c>
      <c r="D45" s="198">
        <v>0</v>
      </c>
    </row>
    <row r="46" spans="1:5" x14ac:dyDescent="0.3">
      <c r="A46" s="2" t="s">
        <v>9</v>
      </c>
      <c r="B46" t="s">
        <v>26</v>
      </c>
      <c r="C46" s="198">
        <v>1170</v>
      </c>
      <c r="D46" s="198">
        <v>1170</v>
      </c>
    </row>
    <row r="47" spans="1:5" x14ac:dyDescent="0.3">
      <c r="A47" s="2" t="s">
        <v>21</v>
      </c>
      <c r="B47" t="s">
        <v>22</v>
      </c>
      <c r="C47" s="198">
        <v>1896</v>
      </c>
      <c r="D47" s="198">
        <v>1896</v>
      </c>
    </row>
    <row r="48" spans="1:5" x14ac:dyDescent="0.3">
      <c r="A48" s="2" t="s">
        <v>7</v>
      </c>
      <c r="B48" t="s">
        <v>36</v>
      </c>
      <c r="C48" s="4">
        <v>108</v>
      </c>
      <c r="D48" s="5">
        <v>0</v>
      </c>
    </row>
    <row r="49" spans="1:5" x14ac:dyDescent="0.3">
      <c r="B49" s="8" t="s">
        <v>28</v>
      </c>
      <c r="C49" s="24">
        <f>SUM(C34:C48)</f>
        <v>15233</v>
      </c>
      <c r="D49" s="24">
        <f>SUM(D34:D48)</f>
        <v>3569</v>
      </c>
    </row>
    <row r="50" spans="1:5" ht="17.399999999999999" x14ac:dyDescent="0.45">
      <c r="A50" s="152"/>
      <c r="B50" s="164" t="s">
        <v>82</v>
      </c>
      <c r="C50" s="155">
        <f>C32+C49</f>
        <v>30466</v>
      </c>
      <c r="D50" s="155">
        <f>D32+D49</f>
        <v>7138</v>
      </c>
      <c r="E50" s="152"/>
    </row>
    <row r="51" spans="1:5" x14ac:dyDescent="0.3">
      <c r="B51" s="8"/>
      <c r="C51" s="5"/>
      <c r="D51" s="5"/>
    </row>
    <row r="52" spans="1:5" ht="15.6" x14ac:dyDescent="0.3">
      <c r="A52" s="11" t="s">
        <v>50</v>
      </c>
      <c r="B52" s="2" t="s">
        <v>449</v>
      </c>
      <c r="C52" s="8"/>
      <c r="D52" s="24"/>
    </row>
    <row r="53" spans="1:5" ht="28.8" x14ac:dyDescent="0.3">
      <c r="A53" s="110" t="s">
        <v>0</v>
      </c>
      <c r="B53" s="123" t="s">
        <v>411</v>
      </c>
      <c r="C53" s="189" t="s">
        <v>443</v>
      </c>
      <c r="D53" s="189" t="s">
        <v>443</v>
      </c>
      <c r="E53" s="142" t="s">
        <v>351</v>
      </c>
    </row>
    <row r="54" spans="1:5" x14ac:dyDescent="0.3">
      <c r="A54" s="2" t="s">
        <v>1</v>
      </c>
    </row>
    <row r="55" spans="1:5" x14ac:dyDescent="0.3">
      <c r="A55" s="15" t="s">
        <v>19</v>
      </c>
      <c r="B55" t="s">
        <v>17</v>
      </c>
      <c r="C55" s="87">
        <v>39</v>
      </c>
      <c r="D55" s="88">
        <v>39</v>
      </c>
    </row>
    <row r="56" spans="1:5" x14ac:dyDescent="0.3">
      <c r="A56" s="2" t="s">
        <v>346</v>
      </c>
      <c r="B56" t="s">
        <v>8</v>
      </c>
      <c r="C56" s="4">
        <v>100</v>
      </c>
      <c r="D56" s="5">
        <v>50</v>
      </c>
    </row>
    <row r="57" spans="1:5" x14ac:dyDescent="0.3">
      <c r="A57" s="2" t="s">
        <v>326</v>
      </c>
      <c r="B57" t="s">
        <v>11</v>
      </c>
      <c r="C57" s="199">
        <v>3105</v>
      </c>
      <c r="D57" s="4">
        <v>0</v>
      </c>
    </row>
    <row r="58" spans="1:5" x14ac:dyDescent="0.3">
      <c r="A58" s="2" t="s">
        <v>347</v>
      </c>
      <c r="B58" t="s">
        <v>327</v>
      </c>
      <c r="C58" s="199">
        <v>3165</v>
      </c>
      <c r="D58" s="4">
        <v>0</v>
      </c>
    </row>
    <row r="59" spans="1:5" x14ac:dyDescent="0.3">
      <c r="A59" s="2" t="s">
        <v>6</v>
      </c>
      <c r="B59" t="s">
        <v>12</v>
      </c>
      <c r="C59" s="199">
        <v>564</v>
      </c>
      <c r="D59" s="4">
        <v>0</v>
      </c>
    </row>
    <row r="60" spans="1:5" x14ac:dyDescent="0.3">
      <c r="A60" s="2" t="s">
        <v>5</v>
      </c>
      <c r="B60" t="s">
        <v>13</v>
      </c>
      <c r="C60" s="199">
        <v>462</v>
      </c>
      <c r="D60" s="4">
        <v>0</v>
      </c>
    </row>
    <row r="61" spans="1:5" x14ac:dyDescent="0.3">
      <c r="A61" s="2" t="s">
        <v>9</v>
      </c>
      <c r="B61" t="s">
        <v>14</v>
      </c>
      <c r="C61" s="198">
        <v>780</v>
      </c>
      <c r="D61" s="198">
        <v>780</v>
      </c>
    </row>
    <row r="62" spans="1:5" x14ac:dyDescent="0.3">
      <c r="A62" s="39" t="s">
        <v>21</v>
      </c>
      <c r="B62" s="28" t="s">
        <v>121</v>
      </c>
      <c r="C62" s="4">
        <v>0</v>
      </c>
      <c r="D62" s="4">
        <v>0</v>
      </c>
    </row>
    <row r="63" spans="1:5" x14ac:dyDescent="0.3">
      <c r="A63" s="2" t="s">
        <v>7</v>
      </c>
      <c r="B63" s="28" t="s">
        <v>121</v>
      </c>
      <c r="C63" s="4">
        <v>0</v>
      </c>
      <c r="D63" s="5">
        <v>0</v>
      </c>
    </row>
    <row r="64" spans="1:5" x14ac:dyDescent="0.3">
      <c r="B64" s="8" t="s">
        <v>20</v>
      </c>
      <c r="C64" s="24">
        <f>SUM(C53:C63)</f>
        <v>8215</v>
      </c>
      <c r="D64" s="24">
        <f>SUM(D53:D63)</f>
        <v>869</v>
      </c>
    </row>
    <row r="65" spans="1:5" x14ac:dyDescent="0.3">
      <c r="B65" s="8"/>
      <c r="C65" s="24"/>
      <c r="D65" s="24"/>
    </row>
    <row r="66" spans="1:5" ht="31.2" x14ac:dyDescent="0.3">
      <c r="A66" s="152"/>
      <c r="B66" s="165" t="s">
        <v>416</v>
      </c>
      <c r="C66" s="156">
        <f>C32+C49+C64</f>
        <v>38681</v>
      </c>
      <c r="D66" s="156">
        <f>D32+D49+D64</f>
        <v>8007</v>
      </c>
      <c r="E66" s="15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CON Grad Level On&amp;Off Campus</vt:lpstr>
      <vt:lpstr>CON Grad Level With Parent</vt:lpstr>
      <vt:lpstr>CHP Grad Level On&amp;Off Campus</vt:lpstr>
      <vt:lpstr>CHP Grad Level With Parent</vt:lpstr>
      <vt:lpstr>COPH-On&amp;Off Campus</vt:lpstr>
      <vt:lpstr>COPH-With Parent Budget</vt:lpstr>
      <vt:lpstr>COPH-100% Online On&amp;Off Budg. </vt:lpstr>
      <vt:lpstr>COPH-100% Online W-Parent Budg.</vt:lpstr>
      <vt:lpstr>Grad School-On&amp;Off Campus</vt:lpstr>
      <vt:lpstr>Grad School-WParent</vt:lpstr>
      <vt:lpstr>Grad School-100% Online On&amp;Off</vt:lpstr>
      <vt:lpstr>Grad School-100% OnlineWParent</vt:lpstr>
      <vt:lpstr>Phy Thearp-On&amp;Off Campus Budget</vt:lpstr>
      <vt:lpstr>PT FEES</vt:lpstr>
      <vt:lpstr>Phy Therapy-With Parent Budget</vt:lpstr>
      <vt:lpstr>COP Fees</vt:lpstr>
      <vt:lpstr>DNP-CRNA-On&amp;Off Campus Budget</vt:lpstr>
      <vt:lpstr>DNP-CRNA-Living w Parent Budget</vt:lpstr>
      <vt:lpstr>ResCareMS-On&amp;Off Campus</vt:lpstr>
      <vt:lpstr>ResCareMS-Living wParent Budget</vt:lpstr>
      <vt:lpstr>Avg fees</vt:lpstr>
      <vt:lpstr>Fees</vt:lpstr>
      <vt:lpstr>UG - Averages</vt:lpstr>
      <vt:lpstr>Grad - Averages</vt:lpstr>
      <vt:lpstr>CHP Lab Fees</vt:lpstr>
      <vt:lpstr>Loan Fees</vt:lpstr>
    </vt:vector>
  </TitlesOfParts>
  <Company>UAMS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Mcreynolds, Alisha M</dc:creator>
  <cp:lastModifiedBy>Lane, Candace E</cp:lastModifiedBy>
  <cp:lastPrinted>2025-02-27T17:33:45Z</cp:lastPrinted>
  <dcterms:created xsi:type="dcterms:W3CDTF">2014-07-15T14:08:49Z</dcterms:created>
  <dcterms:modified xsi:type="dcterms:W3CDTF">2026-07-09T21:02:17Z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a390d5-a4f3-448c-8368-24080179bc53_Enabled">
    <vt:lpwstr>true</vt:lpwstr>
  </property>
  <property fmtid="{D5CDD505-2E9C-101B-9397-08002B2CF9AE}" pid="3" name="MSIP_Label_8ca390d5-a4f3-448c-8368-24080179bc53_SetDate">
    <vt:lpwstr>2023-03-28T18:56:49Z</vt:lpwstr>
  </property>
  <property fmtid="{D5CDD505-2E9C-101B-9397-08002B2CF9AE}" pid="4" name="MSIP_Label_8ca390d5-a4f3-448c-8368-24080179bc53_Method">
    <vt:lpwstr>Standard</vt:lpwstr>
  </property>
  <property fmtid="{D5CDD505-2E9C-101B-9397-08002B2CF9AE}" pid="5" name="MSIP_Label_8ca390d5-a4f3-448c-8368-24080179bc53_Name">
    <vt:lpwstr>Low Risk</vt:lpwstr>
  </property>
  <property fmtid="{D5CDD505-2E9C-101B-9397-08002B2CF9AE}" pid="6" name="MSIP_Label_8ca390d5-a4f3-448c-8368-24080179bc53_SiteId">
    <vt:lpwstr>5b703aa0-061f-4ed9-beca-765a39ee1304</vt:lpwstr>
  </property>
  <property fmtid="{D5CDD505-2E9C-101B-9397-08002B2CF9AE}" pid="7" name="MSIP_Label_8ca390d5-a4f3-448c-8368-24080179bc53_ActionId">
    <vt:lpwstr>542ab450-620c-46ff-a042-ddaf472927f0</vt:lpwstr>
  </property>
  <property fmtid="{D5CDD505-2E9C-101B-9397-08002B2CF9AE}" pid="8" name="MSIP_Label_8ca390d5-a4f3-448c-8368-24080179bc53_ContentBits">
    <vt:lpwstr>0</vt:lpwstr>
  </property>
</Properties>
</file>